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BuÇalışmaKitabı" defaultThemeVersion="124226"/>
  <bookViews>
    <workbookView xWindow="240" yWindow="120" windowWidth="14805" windowHeight="8010" tabRatio="817" activeTab="2"/>
  </bookViews>
  <sheets>
    <sheet name="veri" sheetId="7" r:id="rId1"/>
    <sheet name="OCAK" sheetId="44" r:id="rId2"/>
    <sheet name="ŞUBAT" sheetId="45" r:id="rId3"/>
  </sheets>
  <definedNames>
    <definedName name="Ekim" localSheetId="1">OCAK!$A$1:$M$321</definedName>
    <definedName name="Ekim" localSheetId="2">ŞUBAT!$A$1:$M$151</definedName>
    <definedName name="Ekim">#REF!</definedName>
    <definedName name="_xlnm.Print_Area" localSheetId="1">OCAK!$A$1:$H$319</definedName>
    <definedName name="_xlnm.Print_Area" localSheetId="2">ŞUBAT!$A$1:$H$149</definedName>
    <definedName name="_xlnm.Print_Area" localSheetId="0">veri!$A$1:$E$90</definedName>
    <definedName name="_xlnm.Print_Titles" localSheetId="1">OCAK!$1:$2</definedName>
    <definedName name="_xlnm.Print_Titles" localSheetId="2">ŞUBAT!$1:$2</definedName>
  </definedNames>
  <calcPr calcId="162913"/>
</workbook>
</file>

<file path=xl/calcChain.xml><?xml version="1.0" encoding="utf-8"?>
<calcChain xmlns="http://schemas.openxmlformats.org/spreadsheetml/2006/main">
  <c r="G6" i="45" l="1"/>
  <c r="B8" i="45" l="1"/>
  <c r="B13" i="45"/>
  <c r="B18" i="45"/>
  <c r="B23" i="45"/>
  <c r="B28" i="45"/>
  <c r="B33" i="45"/>
  <c r="B38" i="45"/>
  <c r="B43" i="45"/>
  <c r="B48" i="45"/>
  <c r="B53" i="45"/>
  <c r="B58" i="45"/>
  <c r="B63" i="45"/>
  <c r="B68" i="45"/>
  <c r="B73" i="45"/>
  <c r="B78" i="45"/>
  <c r="B83" i="45"/>
  <c r="B88" i="45"/>
  <c r="B93" i="45"/>
  <c r="B98" i="45"/>
  <c r="B103" i="45"/>
  <c r="B108" i="45"/>
  <c r="B113" i="45"/>
  <c r="B118" i="45"/>
  <c r="B123" i="45"/>
  <c r="B128" i="45"/>
  <c r="B133" i="45"/>
  <c r="B138" i="45"/>
  <c r="I142" i="45"/>
  <c r="E142" i="45"/>
  <c r="D142" i="45"/>
  <c r="C142" i="45"/>
  <c r="I141" i="45"/>
  <c r="E141" i="45"/>
  <c r="D141" i="45"/>
  <c r="C141" i="45"/>
  <c r="I140" i="45"/>
  <c r="I139" i="45"/>
  <c r="E139" i="45"/>
  <c r="D139" i="45"/>
  <c r="C139" i="45"/>
  <c r="I138" i="45"/>
  <c r="H138" i="45"/>
  <c r="G139" i="45" s="1"/>
  <c r="H139" i="45" s="1"/>
  <c r="G141" i="45" s="1"/>
  <c r="H141" i="45" s="1"/>
  <c r="G142" i="45" s="1"/>
  <c r="H142" i="45" s="1"/>
  <c r="E138" i="45"/>
  <c r="D138" i="45"/>
  <c r="C138" i="45"/>
  <c r="I137" i="45"/>
  <c r="E137" i="45"/>
  <c r="D137" i="45"/>
  <c r="C137" i="45"/>
  <c r="I136" i="45"/>
  <c r="E136" i="45"/>
  <c r="D136" i="45"/>
  <c r="C136" i="45"/>
  <c r="I135" i="45"/>
  <c r="I134" i="45"/>
  <c r="G134" i="45"/>
  <c r="H134" i="45" s="1"/>
  <c r="G136" i="45" s="1"/>
  <c r="H136" i="45" s="1"/>
  <c r="E134" i="45"/>
  <c r="D134" i="45"/>
  <c r="C134" i="45"/>
  <c r="I133" i="45"/>
  <c r="H133" i="45"/>
  <c r="E133" i="45"/>
  <c r="D133" i="45"/>
  <c r="C133" i="45"/>
  <c r="I132" i="45"/>
  <c r="E132" i="45"/>
  <c r="D132" i="45"/>
  <c r="C132" i="45"/>
  <c r="I131" i="45"/>
  <c r="E131" i="45"/>
  <c r="D131" i="45"/>
  <c r="C131" i="45"/>
  <c r="I130" i="45"/>
  <c r="I129" i="45"/>
  <c r="E129" i="45"/>
  <c r="D129" i="45"/>
  <c r="C129" i="45"/>
  <c r="I128" i="45"/>
  <c r="H128" i="45"/>
  <c r="G129" i="45" s="1"/>
  <c r="H129" i="45" s="1"/>
  <c r="G131" i="45" s="1"/>
  <c r="H131" i="45" s="1"/>
  <c r="G132" i="45" s="1"/>
  <c r="H132" i="45" s="1"/>
  <c r="E128" i="45"/>
  <c r="D128" i="45"/>
  <c r="C128" i="45"/>
  <c r="I127" i="45"/>
  <c r="E127" i="45"/>
  <c r="D127" i="45"/>
  <c r="C127" i="45"/>
  <c r="I126" i="45"/>
  <c r="E126" i="45"/>
  <c r="D126" i="45"/>
  <c r="C126" i="45"/>
  <c r="I125" i="45"/>
  <c r="I124" i="45"/>
  <c r="E124" i="45"/>
  <c r="D124" i="45"/>
  <c r="C124" i="45"/>
  <c r="I123" i="45"/>
  <c r="H123" i="45"/>
  <c r="G124" i="45" s="1"/>
  <c r="H124" i="45" s="1"/>
  <c r="G126" i="45" s="1"/>
  <c r="H126" i="45" s="1"/>
  <c r="E123" i="45"/>
  <c r="D123" i="45"/>
  <c r="C123" i="45"/>
  <c r="I122" i="45"/>
  <c r="E122" i="45"/>
  <c r="D122" i="45"/>
  <c r="C122" i="45"/>
  <c r="I121" i="45"/>
  <c r="E121" i="45"/>
  <c r="D121" i="45"/>
  <c r="C121" i="45"/>
  <c r="I120" i="45"/>
  <c r="I119" i="45"/>
  <c r="G119" i="45"/>
  <c r="H119" i="45" s="1"/>
  <c r="G121" i="45" s="1"/>
  <c r="H121" i="45" s="1"/>
  <c r="G122" i="45" s="1"/>
  <c r="H122" i="45" s="1"/>
  <c r="E119" i="45"/>
  <c r="D119" i="45"/>
  <c r="C119" i="45"/>
  <c r="I118" i="45"/>
  <c r="H118" i="45"/>
  <c r="E118" i="45"/>
  <c r="D118" i="45"/>
  <c r="C118" i="45"/>
  <c r="I117" i="45"/>
  <c r="E117" i="45"/>
  <c r="D117" i="45"/>
  <c r="C117" i="45"/>
  <c r="I116" i="45"/>
  <c r="E116" i="45"/>
  <c r="D116" i="45"/>
  <c r="C116" i="45"/>
  <c r="I115" i="45"/>
  <c r="I114" i="45"/>
  <c r="G114" i="45"/>
  <c r="H114" i="45" s="1"/>
  <c r="G116" i="45" s="1"/>
  <c r="H116" i="45" s="1"/>
  <c r="E114" i="45"/>
  <c r="D114" i="45"/>
  <c r="C114" i="45"/>
  <c r="I113" i="45"/>
  <c r="H113" i="45"/>
  <c r="E113" i="45"/>
  <c r="D113" i="45"/>
  <c r="C113" i="45"/>
  <c r="I112" i="45"/>
  <c r="E112" i="45"/>
  <c r="D112" i="45"/>
  <c r="C112" i="45"/>
  <c r="I111" i="45"/>
  <c r="E111" i="45"/>
  <c r="D111" i="45"/>
  <c r="C111" i="45"/>
  <c r="I110" i="45"/>
  <c r="I109" i="45"/>
  <c r="G109" i="45"/>
  <c r="H109" i="45" s="1"/>
  <c r="G111" i="45" s="1"/>
  <c r="H111" i="45" s="1"/>
  <c r="G112" i="45" s="1"/>
  <c r="H112" i="45" s="1"/>
  <c r="E109" i="45"/>
  <c r="D109" i="45"/>
  <c r="C109" i="45"/>
  <c r="I108" i="45"/>
  <c r="H108" i="45"/>
  <c r="E108" i="45"/>
  <c r="D108" i="45"/>
  <c r="C108" i="45"/>
  <c r="I107" i="45"/>
  <c r="E107" i="45"/>
  <c r="D107" i="45"/>
  <c r="C107" i="45"/>
  <c r="I106" i="45"/>
  <c r="E106" i="45"/>
  <c r="D106" i="45"/>
  <c r="C106" i="45"/>
  <c r="I105" i="45"/>
  <c r="I104" i="45"/>
  <c r="E104" i="45"/>
  <c r="D104" i="45"/>
  <c r="C104" i="45"/>
  <c r="I103" i="45"/>
  <c r="H103" i="45"/>
  <c r="G104" i="45" s="1"/>
  <c r="H104" i="45" s="1"/>
  <c r="G106" i="45" s="1"/>
  <c r="H106" i="45" s="1"/>
  <c r="E103" i="45"/>
  <c r="D103" i="45"/>
  <c r="C103" i="45"/>
  <c r="I102" i="45"/>
  <c r="E102" i="45"/>
  <c r="D102" i="45"/>
  <c r="C102" i="45"/>
  <c r="I101" i="45"/>
  <c r="E101" i="45"/>
  <c r="D101" i="45"/>
  <c r="C101" i="45"/>
  <c r="I100" i="45"/>
  <c r="I99" i="45"/>
  <c r="G99" i="45"/>
  <c r="H99" i="45" s="1"/>
  <c r="G101" i="45" s="1"/>
  <c r="H101" i="45" s="1"/>
  <c r="G102" i="45" s="1"/>
  <c r="H102" i="45" s="1"/>
  <c r="E99" i="45"/>
  <c r="D99" i="45"/>
  <c r="C99" i="45"/>
  <c r="I98" i="45"/>
  <c r="H98" i="45"/>
  <c r="E98" i="45"/>
  <c r="D98" i="45"/>
  <c r="C98" i="45"/>
  <c r="I97" i="45"/>
  <c r="E97" i="45"/>
  <c r="D97" i="45"/>
  <c r="C97" i="45"/>
  <c r="I96" i="45"/>
  <c r="E96" i="45"/>
  <c r="D96" i="45"/>
  <c r="C96" i="45"/>
  <c r="I95" i="45"/>
  <c r="I94" i="45"/>
  <c r="G94" i="45"/>
  <c r="H94" i="45" s="1"/>
  <c r="G96" i="45" s="1"/>
  <c r="H96" i="45" s="1"/>
  <c r="E94" i="45"/>
  <c r="D94" i="45"/>
  <c r="C94" i="45"/>
  <c r="I93" i="45"/>
  <c r="H93" i="45"/>
  <c r="E93" i="45"/>
  <c r="D93" i="45"/>
  <c r="C93" i="45"/>
  <c r="I92" i="45"/>
  <c r="E92" i="45"/>
  <c r="D92" i="45"/>
  <c r="C92" i="45"/>
  <c r="I91" i="45"/>
  <c r="E91" i="45"/>
  <c r="D91" i="45"/>
  <c r="C91" i="45"/>
  <c r="I90" i="45"/>
  <c r="I89" i="45"/>
  <c r="G89" i="45"/>
  <c r="H89" i="45" s="1"/>
  <c r="G91" i="45" s="1"/>
  <c r="H91" i="45" s="1"/>
  <c r="G92" i="45" s="1"/>
  <c r="H92" i="45" s="1"/>
  <c r="E89" i="45"/>
  <c r="D89" i="45"/>
  <c r="C89" i="45"/>
  <c r="I88" i="45"/>
  <c r="H88" i="45"/>
  <c r="E88" i="45"/>
  <c r="D88" i="45"/>
  <c r="C88" i="45"/>
  <c r="I87" i="45"/>
  <c r="E87" i="45"/>
  <c r="D87" i="45"/>
  <c r="C87" i="45"/>
  <c r="I86" i="45"/>
  <c r="E86" i="45"/>
  <c r="D86" i="45"/>
  <c r="C86" i="45"/>
  <c r="I85" i="45"/>
  <c r="I84" i="45"/>
  <c r="E84" i="45"/>
  <c r="D84" i="45"/>
  <c r="C84" i="45"/>
  <c r="I83" i="45"/>
  <c r="H83" i="45"/>
  <c r="G84" i="45" s="1"/>
  <c r="H84" i="45" s="1"/>
  <c r="G86" i="45" s="1"/>
  <c r="H86" i="45" s="1"/>
  <c r="E83" i="45"/>
  <c r="D83" i="45"/>
  <c r="C83" i="45"/>
  <c r="I82" i="45"/>
  <c r="E82" i="45"/>
  <c r="D82" i="45"/>
  <c r="C82" i="45"/>
  <c r="I81" i="45"/>
  <c r="E81" i="45"/>
  <c r="D81" i="45"/>
  <c r="C81" i="45"/>
  <c r="I80" i="45"/>
  <c r="I79" i="45"/>
  <c r="G79" i="45"/>
  <c r="H79" i="45" s="1"/>
  <c r="G81" i="45" s="1"/>
  <c r="H81" i="45" s="1"/>
  <c r="G82" i="45" s="1"/>
  <c r="H82" i="45" s="1"/>
  <c r="E79" i="45"/>
  <c r="D79" i="45"/>
  <c r="C79" i="45"/>
  <c r="I78" i="45"/>
  <c r="H78" i="45"/>
  <c r="E78" i="45"/>
  <c r="D78" i="45"/>
  <c r="C78" i="45"/>
  <c r="I77" i="45"/>
  <c r="E77" i="45"/>
  <c r="D77" i="45"/>
  <c r="C77" i="45"/>
  <c r="I76" i="45"/>
  <c r="E76" i="45"/>
  <c r="D76" i="45"/>
  <c r="C76" i="45"/>
  <c r="I75" i="45"/>
  <c r="I74" i="45"/>
  <c r="G74" i="45"/>
  <c r="H74" i="45" s="1"/>
  <c r="G76" i="45" s="1"/>
  <c r="H76" i="45" s="1"/>
  <c r="E74" i="45"/>
  <c r="D74" i="45"/>
  <c r="C74" i="45"/>
  <c r="I73" i="45"/>
  <c r="H73" i="45"/>
  <c r="E73" i="45"/>
  <c r="D73" i="45"/>
  <c r="C73" i="45"/>
  <c r="I72" i="45"/>
  <c r="E72" i="45"/>
  <c r="D72" i="45"/>
  <c r="C72" i="45"/>
  <c r="I71" i="45"/>
  <c r="E71" i="45"/>
  <c r="D71" i="45"/>
  <c r="C71" i="45"/>
  <c r="I70" i="45"/>
  <c r="I69" i="45"/>
  <c r="E69" i="45"/>
  <c r="D69" i="45"/>
  <c r="C69" i="45"/>
  <c r="I68" i="45"/>
  <c r="H68" i="45"/>
  <c r="G69" i="45" s="1"/>
  <c r="H69" i="45" s="1"/>
  <c r="G71" i="45" s="1"/>
  <c r="H71" i="45" s="1"/>
  <c r="G72" i="45" s="1"/>
  <c r="H72" i="45" s="1"/>
  <c r="E68" i="45"/>
  <c r="D68" i="45"/>
  <c r="C68" i="45"/>
  <c r="I67" i="45"/>
  <c r="E67" i="45"/>
  <c r="D67" i="45"/>
  <c r="C67" i="45"/>
  <c r="I66" i="45"/>
  <c r="E66" i="45"/>
  <c r="D66" i="45"/>
  <c r="C66" i="45"/>
  <c r="I65" i="45"/>
  <c r="I64" i="45"/>
  <c r="G64" i="45"/>
  <c r="H64" i="45" s="1"/>
  <c r="G66" i="45" s="1"/>
  <c r="H66" i="45" s="1"/>
  <c r="E64" i="45"/>
  <c r="D64" i="45"/>
  <c r="C64" i="45"/>
  <c r="I63" i="45"/>
  <c r="H63" i="45"/>
  <c r="E63" i="45"/>
  <c r="D63" i="45"/>
  <c r="C63" i="45"/>
  <c r="I62" i="45"/>
  <c r="E62" i="45"/>
  <c r="D62" i="45"/>
  <c r="C62" i="45"/>
  <c r="I61" i="45"/>
  <c r="E61" i="45"/>
  <c r="D61" i="45"/>
  <c r="C61" i="45"/>
  <c r="I60" i="45"/>
  <c r="I59" i="45"/>
  <c r="G59" i="45"/>
  <c r="H59" i="45" s="1"/>
  <c r="G61" i="45" s="1"/>
  <c r="H61" i="45" s="1"/>
  <c r="G62" i="45" s="1"/>
  <c r="H62" i="45" s="1"/>
  <c r="E59" i="45"/>
  <c r="D59" i="45"/>
  <c r="C59" i="45"/>
  <c r="I58" i="45"/>
  <c r="H58" i="45"/>
  <c r="E58" i="45"/>
  <c r="D58" i="45"/>
  <c r="C58" i="45"/>
  <c r="I57" i="45"/>
  <c r="E57" i="45"/>
  <c r="D57" i="45"/>
  <c r="C57" i="45"/>
  <c r="I56" i="45"/>
  <c r="E56" i="45"/>
  <c r="D56" i="45"/>
  <c r="C56" i="45"/>
  <c r="I55" i="45"/>
  <c r="I54" i="45"/>
  <c r="G54" i="45"/>
  <c r="H54" i="45" s="1"/>
  <c r="G56" i="45" s="1"/>
  <c r="H56" i="45" s="1"/>
  <c r="E54" i="45"/>
  <c r="D54" i="45"/>
  <c r="C54" i="45"/>
  <c r="I53" i="45"/>
  <c r="H53" i="45"/>
  <c r="E53" i="45"/>
  <c r="D53" i="45"/>
  <c r="C53" i="45"/>
  <c r="I52" i="45"/>
  <c r="E52" i="45"/>
  <c r="D52" i="45"/>
  <c r="C52" i="45"/>
  <c r="I51" i="45"/>
  <c r="E51" i="45"/>
  <c r="D51" i="45"/>
  <c r="C51" i="45"/>
  <c r="I50" i="45"/>
  <c r="I49" i="45"/>
  <c r="E49" i="45"/>
  <c r="D49" i="45"/>
  <c r="C49" i="45"/>
  <c r="I48" i="45"/>
  <c r="H48" i="45"/>
  <c r="G49" i="45" s="1"/>
  <c r="H49" i="45" s="1"/>
  <c r="G51" i="45" s="1"/>
  <c r="H51" i="45" s="1"/>
  <c r="G52" i="45" s="1"/>
  <c r="H52" i="45" s="1"/>
  <c r="E48" i="45"/>
  <c r="D48" i="45"/>
  <c r="C48" i="45"/>
  <c r="I47" i="45"/>
  <c r="E47" i="45"/>
  <c r="D47" i="45"/>
  <c r="C47" i="45"/>
  <c r="I46" i="45"/>
  <c r="E46" i="45"/>
  <c r="D46" i="45"/>
  <c r="C46" i="45"/>
  <c r="I45" i="45"/>
  <c r="I44" i="45"/>
  <c r="G44" i="45"/>
  <c r="H44" i="45" s="1"/>
  <c r="G46" i="45" s="1"/>
  <c r="H46" i="45" s="1"/>
  <c r="E44" i="45"/>
  <c r="D44" i="45"/>
  <c r="C44" i="45"/>
  <c r="I43" i="45"/>
  <c r="H43" i="45"/>
  <c r="E43" i="45"/>
  <c r="D43" i="45"/>
  <c r="C43" i="45"/>
  <c r="I42" i="45"/>
  <c r="E42" i="45"/>
  <c r="D42" i="45"/>
  <c r="C42" i="45"/>
  <c r="I41" i="45"/>
  <c r="E41" i="45"/>
  <c r="D41" i="45"/>
  <c r="C41" i="45"/>
  <c r="I40" i="45"/>
  <c r="I39" i="45"/>
  <c r="G39" i="45"/>
  <c r="H39" i="45" s="1"/>
  <c r="G41" i="45" s="1"/>
  <c r="H41" i="45" s="1"/>
  <c r="G42" i="45" s="1"/>
  <c r="H42" i="45" s="1"/>
  <c r="E39" i="45"/>
  <c r="D39" i="45"/>
  <c r="C39" i="45"/>
  <c r="I38" i="45"/>
  <c r="H38" i="45"/>
  <c r="E38" i="45"/>
  <c r="D38" i="45"/>
  <c r="C38" i="45"/>
  <c r="I37" i="45"/>
  <c r="E37" i="45"/>
  <c r="D37" i="45"/>
  <c r="C37" i="45"/>
  <c r="I36" i="45"/>
  <c r="E36" i="45"/>
  <c r="D36" i="45"/>
  <c r="C36" i="45"/>
  <c r="I35" i="45"/>
  <c r="I34" i="45"/>
  <c r="E34" i="45"/>
  <c r="D34" i="45"/>
  <c r="C34" i="45"/>
  <c r="I33" i="45"/>
  <c r="H33" i="45"/>
  <c r="G34" i="45" s="1"/>
  <c r="H34" i="45" s="1"/>
  <c r="G36" i="45" s="1"/>
  <c r="H36" i="45" s="1"/>
  <c r="E33" i="45"/>
  <c r="D33" i="45"/>
  <c r="C33" i="45"/>
  <c r="I32" i="45"/>
  <c r="E32" i="45"/>
  <c r="D32" i="45"/>
  <c r="C32" i="45"/>
  <c r="I31" i="45"/>
  <c r="E31" i="45"/>
  <c r="D31" i="45"/>
  <c r="C31" i="45"/>
  <c r="I30" i="45"/>
  <c r="I29" i="45"/>
  <c r="E29" i="45"/>
  <c r="D29" i="45"/>
  <c r="C29" i="45"/>
  <c r="I28" i="45"/>
  <c r="H28" i="45"/>
  <c r="G29" i="45" s="1"/>
  <c r="H29" i="45" s="1"/>
  <c r="G31" i="45" s="1"/>
  <c r="H31" i="45" s="1"/>
  <c r="G32" i="45" s="1"/>
  <c r="H32" i="45" s="1"/>
  <c r="E28" i="45"/>
  <c r="D28" i="45"/>
  <c r="C28" i="45"/>
  <c r="I27" i="45"/>
  <c r="E27" i="45"/>
  <c r="D27" i="45"/>
  <c r="C27" i="45"/>
  <c r="I26" i="45"/>
  <c r="E26" i="45"/>
  <c r="D26" i="45"/>
  <c r="C26" i="45"/>
  <c r="I25" i="45"/>
  <c r="I24" i="45"/>
  <c r="G24" i="45"/>
  <c r="H24" i="45" s="1"/>
  <c r="G26" i="45" s="1"/>
  <c r="H26" i="45" s="1"/>
  <c r="E24" i="45"/>
  <c r="D24" i="45"/>
  <c r="C24" i="45"/>
  <c r="I23" i="45"/>
  <c r="H23" i="45"/>
  <c r="E23" i="45"/>
  <c r="D23" i="45"/>
  <c r="C23" i="45"/>
  <c r="I22" i="45"/>
  <c r="E22" i="45"/>
  <c r="D22" i="45"/>
  <c r="C22" i="45"/>
  <c r="I21" i="45"/>
  <c r="E21" i="45"/>
  <c r="D21" i="45"/>
  <c r="C21" i="45"/>
  <c r="I20" i="45"/>
  <c r="I19" i="45"/>
  <c r="G19" i="45"/>
  <c r="H19" i="45" s="1"/>
  <c r="G21" i="45" s="1"/>
  <c r="H21" i="45" s="1"/>
  <c r="G22" i="45" s="1"/>
  <c r="H22" i="45" s="1"/>
  <c r="E19" i="45"/>
  <c r="D19" i="45"/>
  <c r="C19" i="45"/>
  <c r="I18" i="45"/>
  <c r="H18" i="45"/>
  <c r="E18" i="45"/>
  <c r="D18" i="45"/>
  <c r="C18" i="45"/>
  <c r="I17" i="45"/>
  <c r="E17" i="45"/>
  <c r="D17" i="45"/>
  <c r="C17" i="45"/>
  <c r="I16" i="45"/>
  <c r="E16" i="45"/>
  <c r="D16" i="45"/>
  <c r="C16" i="45"/>
  <c r="I15" i="45"/>
  <c r="I14" i="45"/>
  <c r="E14" i="45"/>
  <c r="D14" i="45"/>
  <c r="C14" i="45"/>
  <c r="I13" i="45"/>
  <c r="H13" i="45"/>
  <c r="G14" i="45" s="1"/>
  <c r="H14" i="45" s="1"/>
  <c r="G16" i="45" s="1"/>
  <c r="H16" i="45" s="1"/>
  <c r="E13" i="45"/>
  <c r="D13" i="45"/>
  <c r="C13" i="45"/>
  <c r="I12" i="45"/>
  <c r="E12" i="45"/>
  <c r="D12" i="45"/>
  <c r="C12" i="45"/>
  <c r="I11" i="45"/>
  <c r="E11" i="45"/>
  <c r="D11" i="45"/>
  <c r="C11" i="45"/>
  <c r="I10" i="45"/>
  <c r="I9" i="45"/>
  <c r="E9" i="45"/>
  <c r="D9" i="45"/>
  <c r="C9" i="45"/>
  <c r="I8" i="45"/>
  <c r="H8" i="45"/>
  <c r="G9" i="45" s="1"/>
  <c r="H9" i="45" s="1"/>
  <c r="G11" i="45" s="1"/>
  <c r="H11" i="45" s="1"/>
  <c r="E8" i="45"/>
  <c r="D8" i="45"/>
  <c r="C8" i="45"/>
  <c r="I7" i="45"/>
  <c r="E7" i="45"/>
  <c r="D7" i="45"/>
  <c r="C7" i="45"/>
  <c r="I6" i="45"/>
  <c r="E6" i="45"/>
  <c r="D6" i="45"/>
  <c r="C6" i="45"/>
  <c r="I5" i="45"/>
  <c r="I4" i="45"/>
  <c r="E4" i="45"/>
  <c r="D4" i="45"/>
  <c r="C4" i="45"/>
  <c r="I3" i="45"/>
  <c r="H3" i="45"/>
  <c r="G4" i="45" s="1"/>
  <c r="H4" i="45" s="1"/>
  <c r="E3" i="45"/>
  <c r="D3" i="45"/>
  <c r="C3" i="45"/>
  <c r="B3" i="45"/>
  <c r="G137" i="45" l="1"/>
  <c r="H137" i="45" s="1"/>
  <c r="G127" i="45"/>
  <c r="H127" i="45" s="1"/>
  <c r="G117" i="45"/>
  <c r="H117" i="45" s="1"/>
  <c r="G107" i="45"/>
  <c r="H107" i="45" s="1"/>
  <c r="G97" i="45"/>
  <c r="H97" i="45" s="1"/>
  <c r="G87" i="45"/>
  <c r="H87" i="45" s="1"/>
  <c r="G77" i="45"/>
  <c r="H77" i="45" s="1"/>
  <c r="G67" i="45"/>
  <c r="H67" i="45" s="1"/>
  <c r="G57" i="45"/>
  <c r="H57" i="45" s="1"/>
  <c r="G47" i="45"/>
  <c r="H47" i="45" s="1"/>
  <c r="G37" i="45"/>
  <c r="H37" i="45" s="1"/>
  <c r="G27" i="45"/>
  <c r="H27" i="45" s="1"/>
  <c r="G17" i="45"/>
  <c r="H17" i="45" s="1"/>
  <c r="G12" i="45"/>
  <c r="H12" i="45" s="1"/>
  <c r="H6" i="45"/>
  <c r="G7" i="45" s="1"/>
  <c r="H7" i="45" s="1"/>
  <c r="C253" i="44"/>
  <c r="D253" i="44"/>
  <c r="E253" i="44"/>
  <c r="C183" i="44"/>
  <c r="D183" i="44"/>
  <c r="E183" i="44"/>
  <c r="C113" i="44"/>
  <c r="D113" i="44"/>
  <c r="E113" i="44"/>
  <c r="C43" i="44"/>
  <c r="D43" i="44"/>
  <c r="E43" i="44"/>
  <c r="C273" i="44"/>
  <c r="D273" i="44"/>
  <c r="E273" i="44"/>
  <c r="C203" i="44"/>
  <c r="D203" i="44"/>
  <c r="E203" i="44"/>
  <c r="C133" i="44"/>
  <c r="D133" i="44"/>
  <c r="E133" i="44"/>
  <c r="C63" i="44"/>
  <c r="D63" i="44"/>
  <c r="E63" i="44"/>
  <c r="I312" i="44"/>
  <c r="E312" i="44"/>
  <c r="D312" i="44"/>
  <c r="C312" i="44"/>
  <c r="I311" i="44"/>
  <c r="I310" i="44"/>
  <c r="E310" i="44"/>
  <c r="D310" i="44"/>
  <c r="C310" i="44"/>
  <c r="I309" i="44"/>
  <c r="E309" i="44"/>
  <c r="D309" i="44"/>
  <c r="C309" i="44"/>
  <c r="I308" i="44"/>
  <c r="E308" i="44"/>
  <c r="D308" i="44"/>
  <c r="C308" i="44"/>
  <c r="I307" i="44"/>
  <c r="I306" i="44"/>
  <c r="E306" i="44"/>
  <c r="D306" i="44"/>
  <c r="C306" i="44"/>
  <c r="I305" i="44"/>
  <c r="E305" i="44"/>
  <c r="D305" i="44"/>
  <c r="C305" i="44"/>
  <c r="I304" i="44"/>
  <c r="E304" i="44"/>
  <c r="D304" i="44"/>
  <c r="C304" i="44"/>
  <c r="I303" i="44"/>
  <c r="H303" i="44"/>
  <c r="G304" i="44" s="1"/>
  <c r="H304" i="44" s="1"/>
  <c r="G305" i="44" s="1"/>
  <c r="H305" i="44" s="1"/>
  <c r="G306" i="44" s="1"/>
  <c r="H306" i="44" s="1"/>
  <c r="G308" i="44" s="1"/>
  <c r="H308" i="44" s="1"/>
  <c r="G309" i="44" s="1"/>
  <c r="H309" i="44" s="1"/>
  <c r="G310" i="44" s="1"/>
  <c r="H310" i="44" s="1"/>
  <c r="G312" i="44" s="1"/>
  <c r="H312" i="44" s="1"/>
  <c r="E303" i="44"/>
  <c r="D303" i="44"/>
  <c r="C303" i="44"/>
  <c r="B303" i="44"/>
  <c r="I302" i="44"/>
  <c r="E302" i="44"/>
  <c r="D302" i="44"/>
  <c r="C302" i="44"/>
  <c r="I301" i="44"/>
  <c r="I300" i="44"/>
  <c r="E300" i="44"/>
  <c r="D300" i="44"/>
  <c r="C300" i="44"/>
  <c r="I299" i="44"/>
  <c r="E299" i="44"/>
  <c r="D299" i="44"/>
  <c r="C299" i="44"/>
  <c r="I298" i="44"/>
  <c r="E298" i="44"/>
  <c r="D298" i="44"/>
  <c r="C298" i="44"/>
  <c r="I297" i="44"/>
  <c r="I296" i="44"/>
  <c r="E296" i="44"/>
  <c r="D296" i="44"/>
  <c r="C296" i="44"/>
  <c r="I295" i="44"/>
  <c r="E295" i="44"/>
  <c r="D295" i="44"/>
  <c r="C295" i="44"/>
  <c r="I294" i="44"/>
  <c r="E294" i="44"/>
  <c r="D294" i="44"/>
  <c r="C294" i="44"/>
  <c r="I293" i="44"/>
  <c r="H293" i="44"/>
  <c r="G294" i="44" s="1"/>
  <c r="H294" i="44" s="1"/>
  <c r="G295" i="44" s="1"/>
  <c r="H295" i="44" s="1"/>
  <c r="G296" i="44" s="1"/>
  <c r="H296" i="44" s="1"/>
  <c r="G298" i="44" s="1"/>
  <c r="H298" i="44" s="1"/>
  <c r="G299" i="44" s="1"/>
  <c r="H299" i="44" s="1"/>
  <c r="G300" i="44" s="1"/>
  <c r="H300" i="44" s="1"/>
  <c r="G302" i="44" s="1"/>
  <c r="H302" i="44" s="1"/>
  <c r="B293" i="44"/>
  <c r="I292" i="44"/>
  <c r="E292" i="44"/>
  <c r="D292" i="44"/>
  <c r="C292" i="44"/>
  <c r="I291" i="44"/>
  <c r="I290" i="44"/>
  <c r="E290" i="44"/>
  <c r="D290" i="44"/>
  <c r="C290" i="44"/>
  <c r="I289" i="44"/>
  <c r="E289" i="44"/>
  <c r="D289" i="44"/>
  <c r="C289" i="44"/>
  <c r="I288" i="44"/>
  <c r="E288" i="44"/>
  <c r="D288" i="44"/>
  <c r="C288" i="44"/>
  <c r="I287" i="44"/>
  <c r="I286" i="44"/>
  <c r="E286" i="44"/>
  <c r="D286" i="44"/>
  <c r="C286" i="44"/>
  <c r="I285" i="44"/>
  <c r="E285" i="44"/>
  <c r="D285" i="44"/>
  <c r="C285" i="44"/>
  <c r="I284" i="44"/>
  <c r="E284" i="44"/>
  <c r="D284" i="44"/>
  <c r="C284" i="44"/>
  <c r="H283" i="44"/>
  <c r="G284" i="44" s="1"/>
  <c r="H284" i="44" s="1"/>
  <c r="G285" i="44" s="1"/>
  <c r="H285" i="44" s="1"/>
  <c r="G286" i="44" s="1"/>
  <c r="H286" i="44" s="1"/>
  <c r="G288" i="44" s="1"/>
  <c r="H288" i="44" s="1"/>
  <c r="G289" i="44" s="1"/>
  <c r="H289" i="44" s="1"/>
  <c r="G290" i="44" s="1"/>
  <c r="H290" i="44" s="1"/>
  <c r="G292" i="44" s="1"/>
  <c r="H292" i="44" s="1"/>
  <c r="E283" i="44"/>
  <c r="D283" i="44"/>
  <c r="C283" i="44"/>
  <c r="B283" i="44"/>
  <c r="E282" i="44"/>
  <c r="D282" i="44"/>
  <c r="C282" i="44"/>
  <c r="I281" i="44"/>
  <c r="I280" i="44"/>
  <c r="E280" i="44"/>
  <c r="D280" i="44"/>
  <c r="C280" i="44"/>
  <c r="I279" i="44"/>
  <c r="E279" i="44"/>
  <c r="D279" i="44"/>
  <c r="C279" i="44"/>
  <c r="I278" i="44"/>
  <c r="E278" i="44"/>
  <c r="D278" i="44"/>
  <c r="C278" i="44"/>
  <c r="I277" i="44"/>
  <c r="I276" i="44"/>
  <c r="E276" i="44"/>
  <c r="D276" i="44"/>
  <c r="C276" i="44"/>
  <c r="I275" i="44"/>
  <c r="E275" i="44"/>
  <c r="D275" i="44"/>
  <c r="C275" i="44"/>
  <c r="I274" i="44"/>
  <c r="E274" i="44"/>
  <c r="D274" i="44"/>
  <c r="C274" i="44"/>
  <c r="I273" i="44"/>
  <c r="H273" i="44"/>
  <c r="G274" i="44" s="1"/>
  <c r="H274" i="44" s="1"/>
  <c r="G275" i="44" s="1"/>
  <c r="H275" i="44" s="1"/>
  <c r="G276" i="44" s="1"/>
  <c r="H276" i="44" s="1"/>
  <c r="G278" i="44" s="1"/>
  <c r="H278" i="44" s="1"/>
  <c r="G279" i="44" s="1"/>
  <c r="H279" i="44" s="1"/>
  <c r="G280" i="44" s="1"/>
  <c r="H280" i="44" s="1"/>
  <c r="G282" i="44" s="1"/>
  <c r="H282" i="44" s="1"/>
  <c r="B273" i="44"/>
  <c r="I272" i="44"/>
  <c r="E272" i="44"/>
  <c r="D272" i="44"/>
  <c r="C272" i="44"/>
  <c r="I271" i="44"/>
  <c r="I270" i="44"/>
  <c r="E270" i="44"/>
  <c r="D270" i="44"/>
  <c r="C270" i="44"/>
  <c r="I269" i="44"/>
  <c r="E269" i="44"/>
  <c r="D269" i="44"/>
  <c r="C269" i="44"/>
  <c r="I268" i="44"/>
  <c r="E268" i="44"/>
  <c r="D268" i="44"/>
  <c r="C268" i="44"/>
  <c r="I267" i="44"/>
  <c r="I266" i="44"/>
  <c r="E266" i="44"/>
  <c r="D266" i="44"/>
  <c r="C266" i="44"/>
  <c r="I265" i="44"/>
  <c r="E265" i="44"/>
  <c r="D265" i="44"/>
  <c r="C265" i="44"/>
  <c r="I264" i="44"/>
  <c r="E264" i="44"/>
  <c r="D264" i="44"/>
  <c r="C264" i="44"/>
  <c r="I263" i="44"/>
  <c r="H263" i="44"/>
  <c r="G264" i="44" s="1"/>
  <c r="H264" i="44" s="1"/>
  <c r="G265" i="44" s="1"/>
  <c r="H265" i="44" s="1"/>
  <c r="G266" i="44" s="1"/>
  <c r="H266" i="44" s="1"/>
  <c r="G268" i="44" s="1"/>
  <c r="H268" i="44" s="1"/>
  <c r="G269" i="44" s="1"/>
  <c r="H269" i="44" s="1"/>
  <c r="G270" i="44" s="1"/>
  <c r="H270" i="44" s="1"/>
  <c r="G272" i="44" s="1"/>
  <c r="H272" i="44" s="1"/>
  <c r="E263" i="44"/>
  <c r="D263" i="44"/>
  <c r="C263" i="44"/>
  <c r="B263" i="44"/>
  <c r="I262" i="44"/>
  <c r="E262" i="44"/>
  <c r="D262" i="44"/>
  <c r="C262" i="44"/>
  <c r="I261" i="44"/>
  <c r="I260" i="44"/>
  <c r="E260" i="44"/>
  <c r="D260" i="44"/>
  <c r="C260" i="44"/>
  <c r="I259" i="44"/>
  <c r="E259" i="44"/>
  <c r="D259" i="44"/>
  <c r="C259" i="44"/>
  <c r="I258" i="44"/>
  <c r="E258" i="44"/>
  <c r="D258" i="44"/>
  <c r="C258" i="44"/>
  <c r="I257" i="44"/>
  <c r="I256" i="44"/>
  <c r="E256" i="44"/>
  <c r="D256" i="44"/>
  <c r="C256" i="44"/>
  <c r="I255" i="44"/>
  <c r="E255" i="44"/>
  <c r="D255" i="44"/>
  <c r="C255" i="44"/>
  <c r="I254" i="44"/>
  <c r="E254" i="44"/>
  <c r="D254" i="44"/>
  <c r="C254" i="44"/>
  <c r="I253" i="44"/>
  <c r="H253" i="44"/>
  <c r="G254" i="44" s="1"/>
  <c r="H254" i="44" s="1"/>
  <c r="G255" i="44" s="1"/>
  <c r="H255" i="44" s="1"/>
  <c r="G256" i="44" s="1"/>
  <c r="H256" i="44" s="1"/>
  <c r="G258" i="44" s="1"/>
  <c r="H258" i="44" s="1"/>
  <c r="G259" i="44" s="1"/>
  <c r="H259" i="44" s="1"/>
  <c r="G260" i="44" s="1"/>
  <c r="H260" i="44" s="1"/>
  <c r="G262" i="44" s="1"/>
  <c r="H262" i="44" s="1"/>
  <c r="B253" i="44"/>
  <c r="I252" i="44"/>
  <c r="E252" i="44"/>
  <c r="D252" i="44"/>
  <c r="C252" i="44"/>
  <c r="I251" i="44"/>
  <c r="I250" i="44"/>
  <c r="E250" i="44"/>
  <c r="D250" i="44"/>
  <c r="C250" i="44"/>
  <c r="I249" i="44"/>
  <c r="E249" i="44"/>
  <c r="D249" i="44"/>
  <c r="C249" i="44"/>
  <c r="I248" i="44"/>
  <c r="E248" i="44"/>
  <c r="D248" i="44"/>
  <c r="C248" i="44"/>
  <c r="I247" i="44"/>
  <c r="I246" i="44"/>
  <c r="E246" i="44"/>
  <c r="D246" i="44"/>
  <c r="C246" i="44"/>
  <c r="I245" i="44"/>
  <c r="E245" i="44"/>
  <c r="D245" i="44"/>
  <c r="C245" i="44"/>
  <c r="I244" i="44"/>
  <c r="E244" i="44"/>
  <c r="D244" i="44"/>
  <c r="C244" i="44"/>
  <c r="I243" i="44"/>
  <c r="H243" i="44"/>
  <c r="G244" i="44" s="1"/>
  <c r="H244" i="44" s="1"/>
  <c r="G245" i="44" s="1"/>
  <c r="H245" i="44" s="1"/>
  <c r="G246" i="44" s="1"/>
  <c r="H246" i="44" s="1"/>
  <c r="G248" i="44" s="1"/>
  <c r="H248" i="44" s="1"/>
  <c r="G249" i="44" s="1"/>
  <c r="H249" i="44" s="1"/>
  <c r="G250" i="44" s="1"/>
  <c r="H250" i="44" s="1"/>
  <c r="G252" i="44" s="1"/>
  <c r="H252" i="44" s="1"/>
  <c r="E243" i="44"/>
  <c r="D243" i="44"/>
  <c r="C243" i="44"/>
  <c r="B243" i="44"/>
  <c r="I242" i="44"/>
  <c r="E242" i="44"/>
  <c r="D242" i="44"/>
  <c r="C242" i="44"/>
  <c r="I241" i="44"/>
  <c r="I240" i="44"/>
  <c r="E240" i="44"/>
  <c r="D240" i="44"/>
  <c r="C240" i="44"/>
  <c r="I239" i="44"/>
  <c r="E239" i="44"/>
  <c r="D239" i="44"/>
  <c r="C239" i="44"/>
  <c r="I238" i="44"/>
  <c r="E238" i="44"/>
  <c r="D238" i="44"/>
  <c r="C238" i="44"/>
  <c r="I237" i="44"/>
  <c r="I236" i="44"/>
  <c r="E236" i="44"/>
  <c r="D236" i="44"/>
  <c r="C236" i="44"/>
  <c r="I235" i="44"/>
  <c r="E235" i="44"/>
  <c r="D235" i="44"/>
  <c r="C235" i="44"/>
  <c r="I234" i="44"/>
  <c r="E234" i="44"/>
  <c r="D234" i="44"/>
  <c r="C234" i="44"/>
  <c r="I233" i="44"/>
  <c r="H233" i="44"/>
  <c r="G234" i="44" s="1"/>
  <c r="H234" i="44" s="1"/>
  <c r="G235" i="44" s="1"/>
  <c r="H235" i="44" s="1"/>
  <c r="G236" i="44" s="1"/>
  <c r="H236" i="44" s="1"/>
  <c r="G238" i="44" s="1"/>
  <c r="H238" i="44" s="1"/>
  <c r="G239" i="44" s="1"/>
  <c r="H239" i="44" s="1"/>
  <c r="G240" i="44" s="1"/>
  <c r="H240" i="44" s="1"/>
  <c r="G242" i="44" s="1"/>
  <c r="H242" i="44" s="1"/>
  <c r="E233" i="44"/>
  <c r="D233" i="44"/>
  <c r="C233" i="44"/>
  <c r="B233" i="44"/>
  <c r="I232" i="44"/>
  <c r="E232" i="44"/>
  <c r="D232" i="44"/>
  <c r="C232" i="44"/>
  <c r="I231" i="44"/>
  <c r="I230" i="44"/>
  <c r="E230" i="44"/>
  <c r="D230" i="44"/>
  <c r="C230" i="44"/>
  <c r="I229" i="44"/>
  <c r="E229" i="44"/>
  <c r="D229" i="44"/>
  <c r="C229" i="44"/>
  <c r="I228" i="44"/>
  <c r="E228" i="44"/>
  <c r="D228" i="44"/>
  <c r="C228" i="44"/>
  <c r="I227" i="44"/>
  <c r="I226" i="44"/>
  <c r="E226" i="44"/>
  <c r="D226" i="44"/>
  <c r="C226" i="44"/>
  <c r="I225" i="44"/>
  <c r="E225" i="44"/>
  <c r="D225" i="44"/>
  <c r="C225" i="44"/>
  <c r="I224" i="44"/>
  <c r="E224" i="44"/>
  <c r="D224" i="44"/>
  <c r="C224" i="44"/>
  <c r="I223" i="44"/>
  <c r="H223" i="44"/>
  <c r="G224" i="44" s="1"/>
  <c r="H224" i="44" s="1"/>
  <c r="G225" i="44" s="1"/>
  <c r="H225" i="44" s="1"/>
  <c r="G226" i="44" s="1"/>
  <c r="H226" i="44" s="1"/>
  <c r="G228" i="44" s="1"/>
  <c r="H228" i="44" s="1"/>
  <c r="G229" i="44" s="1"/>
  <c r="H229" i="44" s="1"/>
  <c r="G230" i="44" s="1"/>
  <c r="H230" i="44" s="1"/>
  <c r="G232" i="44" s="1"/>
  <c r="H232" i="44" s="1"/>
  <c r="B223" i="44"/>
  <c r="I222" i="44"/>
  <c r="E222" i="44"/>
  <c r="D222" i="44"/>
  <c r="C222" i="44"/>
  <c r="I221" i="44"/>
  <c r="I220" i="44"/>
  <c r="E220" i="44"/>
  <c r="D220" i="44"/>
  <c r="C220" i="44"/>
  <c r="I219" i="44"/>
  <c r="E219" i="44"/>
  <c r="D219" i="44"/>
  <c r="C219" i="44"/>
  <c r="I218" i="44"/>
  <c r="E218" i="44"/>
  <c r="D218" i="44"/>
  <c r="C218" i="44"/>
  <c r="I217" i="44"/>
  <c r="I216" i="44"/>
  <c r="E216" i="44"/>
  <c r="D216" i="44"/>
  <c r="C216" i="44"/>
  <c r="I215" i="44"/>
  <c r="E215" i="44"/>
  <c r="D215" i="44"/>
  <c r="C215" i="44"/>
  <c r="I214" i="44"/>
  <c r="E214" i="44"/>
  <c r="D214" i="44"/>
  <c r="C214" i="44"/>
  <c r="I213" i="44"/>
  <c r="H213" i="44"/>
  <c r="G214" i="44" s="1"/>
  <c r="H214" i="44" s="1"/>
  <c r="G215" i="44" s="1"/>
  <c r="H215" i="44" s="1"/>
  <c r="G216" i="44" s="1"/>
  <c r="H216" i="44" s="1"/>
  <c r="G218" i="44" s="1"/>
  <c r="H218" i="44" s="1"/>
  <c r="G219" i="44" s="1"/>
  <c r="H219" i="44" s="1"/>
  <c r="G220" i="44" s="1"/>
  <c r="H220" i="44" s="1"/>
  <c r="G222" i="44" s="1"/>
  <c r="H222" i="44" s="1"/>
  <c r="E213" i="44"/>
  <c r="D213" i="44"/>
  <c r="C213" i="44"/>
  <c r="B213" i="44"/>
  <c r="I212" i="44"/>
  <c r="E212" i="44"/>
  <c r="D212" i="44"/>
  <c r="C212" i="44"/>
  <c r="I211" i="44"/>
  <c r="I210" i="44"/>
  <c r="E210" i="44"/>
  <c r="D210" i="44"/>
  <c r="C210" i="44"/>
  <c r="I209" i="44"/>
  <c r="E209" i="44"/>
  <c r="D209" i="44"/>
  <c r="C209" i="44"/>
  <c r="I208" i="44"/>
  <c r="E208" i="44"/>
  <c r="D208" i="44"/>
  <c r="C208" i="44"/>
  <c r="I207" i="44"/>
  <c r="I206" i="44"/>
  <c r="E206" i="44"/>
  <c r="D206" i="44"/>
  <c r="C206" i="44"/>
  <c r="I205" i="44"/>
  <c r="E205" i="44"/>
  <c r="D205" i="44"/>
  <c r="C205" i="44"/>
  <c r="I204" i="44"/>
  <c r="E204" i="44"/>
  <c r="D204" i="44"/>
  <c r="C204" i="44"/>
  <c r="I203" i="44"/>
  <c r="H203" i="44"/>
  <c r="G204" i="44" s="1"/>
  <c r="H204" i="44" s="1"/>
  <c r="G205" i="44" s="1"/>
  <c r="H205" i="44" s="1"/>
  <c r="G206" i="44" s="1"/>
  <c r="H206" i="44" s="1"/>
  <c r="G208" i="44" s="1"/>
  <c r="H208" i="44" s="1"/>
  <c r="G209" i="44" s="1"/>
  <c r="H209" i="44" s="1"/>
  <c r="G210" i="44" s="1"/>
  <c r="H210" i="44" s="1"/>
  <c r="G212" i="44" s="1"/>
  <c r="H212" i="44" s="1"/>
  <c r="B203" i="44"/>
  <c r="I202" i="44"/>
  <c r="E202" i="44"/>
  <c r="D202" i="44"/>
  <c r="C202" i="44"/>
  <c r="I201" i="44"/>
  <c r="I200" i="44"/>
  <c r="E200" i="44"/>
  <c r="D200" i="44"/>
  <c r="C200" i="44"/>
  <c r="I199" i="44"/>
  <c r="E199" i="44"/>
  <c r="D199" i="44"/>
  <c r="C199" i="44"/>
  <c r="I198" i="44"/>
  <c r="E198" i="44"/>
  <c r="D198" i="44"/>
  <c r="C198" i="44"/>
  <c r="I197" i="44"/>
  <c r="I196" i="44"/>
  <c r="E196" i="44"/>
  <c r="D196" i="44"/>
  <c r="C196" i="44"/>
  <c r="I195" i="44"/>
  <c r="E195" i="44"/>
  <c r="D195" i="44"/>
  <c r="C195" i="44"/>
  <c r="I194" i="44"/>
  <c r="E194" i="44"/>
  <c r="D194" i="44"/>
  <c r="C194" i="44"/>
  <c r="I193" i="44"/>
  <c r="H193" i="44"/>
  <c r="G194" i="44" s="1"/>
  <c r="H194" i="44" s="1"/>
  <c r="G195" i="44" s="1"/>
  <c r="H195" i="44" s="1"/>
  <c r="G196" i="44" s="1"/>
  <c r="H196" i="44" s="1"/>
  <c r="G198" i="44" s="1"/>
  <c r="H198" i="44" s="1"/>
  <c r="G199" i="44" s="1"/>
  <c r="H199" i="44" s="1"/>
  <c r="G200" i="44" s="1"/>
  <c r="H200" i="44" s="1"/>
  <c r="G202" i="44" s="1"/>
  <c r="H202" i="44" s="1"/>
  <c r="E193" i="44"/>
  <c r="D193" i="44"/>
  <c r="C193" i="44"/>
  <c r="B193" i="44"/>
  <c r="I192" i="44"/>
  <c r="E192" i="44"/>
  <c r="D192" i="44"/>
  <c r="C192" i="44"/>
  <c r="I191" i="44"/>
  <c r="I190" i="44"/>
  <c r="E190" i="44"/>
  <c r="D190" i="44"/>
  <c r="C190" i="44"/>
  <c r="I189" i="44"/>
  <c r="E189" i="44"/>
  <c r="D189" i="44"/>
  <c r="C189" i="44"/>
  <c r="I188" i="44"/>
  <c r="E188" i="44"/>
  <c r="D188" i="44"/>
  <c r="C188" i="44"/>
  <c r="I187" i="44"/>
  <c r="I186" i="44"/>
  <c r="E186" i="44"/>
  <c r="D186" i="44"/>
  <c r="C186" i="44"/>
  <c r="I185" i="44"/>
  <c r="E185" i="44"/>
  <c r="D185" i="44"/>
  <c r="C185" i="44"/>
  <c r="I184" i="44"/>
  <c r="E184" i="44"/>
  <c r="D184" i="44"/>
  <c r="C184" i="44"/>
  <c r="I183" i="44"/>
  <c r="H183" i="44"/>
  <c r="G184" i="44" s="1"/>
  <c r="H184" i="44" s="1"/>
  <c r="G185" i="44" s="1"/>
  <c r="H185" i="44" s="1"/>
  <c r="G186" i="44" s="1"/>
  <c r="H186" i="44" s="1"/>
  <c r="G188" i="44" s="1"/>
  <c r="H188" i="44" s="1"/>
  <c r="G189" i="44" s="1"/>
  <c r="H189" i="44" s="1"/>
  <c r="G190" i="44" s="1"/>
  <c r="H190" i="44" s="1"/>
  <c r="G192" i="44" s="1"/>
  <c r="H192" i="44" s="1"/>
  <c r="B183" i="44"/>
  <c r="I182" i="44"/>
  <c r="E182" i="44"/>
  <c r="D182" i="44"/>
  <c r="C182" i="44"/>
  <c r="I181" i="44"/>
  <c r="I180" i="44"/>
  <c r="E180" i="44"/>
  <c r="D180" i="44"/>
  <c r="C180" i="44"/>
  <c r="I179" i="44"/>
  <c r="E179" i="44"/>
  <c r="D179" i="44"/>
  <c r="C179" i="44"/>
  <c r="I178" i="44"/>
  <c r="E178" i="44"/>
  <c r="D178" i="44"/>
  <c r="C178" i="44"/>
  <c r="I177" i="44"/>
  <c r="I176" i="44"/>
  <c r="E176" i="44"/>
  <c r="D176" i="44"/>
  <c r="C176" i="44"/>
  <c r="I175" i="44"/>
  <c r="E175" i="44"/>
  <c r="D175" i="44"/>
  <c r="C175" i="44"/>
  <c r="I174" i="44"/>
  <c r="E174" i="44"/>
  <c r="D174" i="44"/>
  <c r="C174" i="44"/>
  <c r="I173" i="44"/>
  <c r="H173" i="44"/>
  <c r="G174" i="44" s="1"/>
  <c r="H174" i="44" s="1"/>
  <c r="G175" i="44" s="1"/>
  <c r="H175" i="44" s="1"/>
  <c r="G176" i="44" s="1"/>
  <c r="H176" i="44" s="1"/>
  <c r="G178" i="44" s="1"/>
  <c r="H178" i="44" s="1"/>
  <c r="G179" i="44" s="1"/>
  <c r="H179" i="44" s="1"/>
  <c r="G180" i="44" s="1"/>
  <c r="H180" i="44" s="1"/>
  <c r="G182" i="44" s="1"/>
  <c r="H182" i="44" s="1"/>
  <c r="E173" i="44"/>
  <c r="D173" i="44"/>
  <c r="C173" i="44"/>
  <c r="B173" i="44"/>
  <c r="I172" i="44"/>
  <c r="E172" i="44"/>
  <c r="D172" i="44"/>
  <c r="C172" i="44"/>
  <c r="I171" i="44"/>
  <c r="I170" i="44"/>
  <c r="E170" i="44"/>
  <c r="D170" i="44"/>
  <c r="C170" i="44"/>
  <c r="I169" i="44"/>
  <c r="E169" i="44"/>
  <c r="D169" i="44"/>
  <c r="C169" i="44"/>
  <c r="I168" i="44"/>
  <c r="E168" i="44"/>
  <c r="D168" i="44"/>
  <c r="C168" i="44"/>
  <c r="I167" i="44"/>
  <c r="I166" i="44"/>
  <c r="E166" i="44"/>
  <c r="D166" i="44"/>
  <c r="C166" i="44"/>
  <c r="I165" i="44"/>
  <c r="E165" i="44"/>
  <c r="D165" i="44"/>
  <c r="C165" i="44"/>
  <c r="I164" i="44"/>
  <c r="E164" i="44"/>
  <c r="D164" i="44"/>
  <c r="C164" i="44"/>
  <c r="I163" i="44"/>
  <c r="H163" i="44"/>
  <c r="G164" i="44" s="1"/>
  <c r="H164" i="44" s="1"/>
  <c r="G165" i="44" s="1"/>
  <c r="H165" i="44" s="1"/>
  <c r="G166" i="44" s="1"/>
  <c r="H166" i="44" s="1"/>
  <c r="G168" i="44" s="1"/>
  <c r="H168" i="44" s="1"/>
  <c r="G169" i="44" s="1"/>
  <c r="H169" i="44" s="1"/>
  <c r="G170" i="44" s="1"/>
  <c r="H170" i="44" s="1"/>
  <c r="G172" i="44" s="1"/>
  <c r="H172" i="44" s="1"/>
  <c r="E163" i="44"/>
  <c r="D163" i="44"/>
  <c r="C163" i="44"/>
  <c r="B163" i="44"/>
  <c r="I162" i="44"/>
  <c r="E162" i="44"/>
  <c r="D162" i="44"/>
  <c r="C162" i="44"/>
  <c r="I161" i="44"/>
  <c r="I160" i="44"/>
  <c r="E160" i="44"/>
  <c r="D160" i="44"/>
  <c r="C160" i="44"/>
  <c r="I159" i="44"/>
  <c r="E159" i="44"/>
  <c r="D159" i="44"/>
  <c r="C159" i="44"/>
  <c r="I158" i="44"/>
  <c r="E158" i="44"/>
  <c r="D158" i="44"/>
  <c r="C158" i="44"/>
  <c r="I157" i="44"/>
  <c r="I156" i="44"/>
  <c r="E156" i="44"/>
  <c r="D156" i="44"/>
  <c r="C156" i="44"/>
  <c r="I155" i="44"/>
  <c r="E155" i="44"/>
  <c r="D155" i="44"/>
  <c r="C155" i="44"/>
  <c r="I154" i="44"/>
  <c r="E154" i="44"/>
  <c r="D154" i="44"/>
  <c r="C154" i="44"/>
  <c r="I153" i="44"/>
  <c r="H153" i="44"/>
  <c r="G154" i="44" s="1"/>
  <c r="H154" i="44" s="1"/>
  <c r="G155" i="44" s="1"/>
  <c r="H155" i="44" s="1"/>
  <c r="G156" i="44" s="1"/>
  <c r="H156" i="44" s="1"/>
  <c r="G158" i="44" s="1"/>
  <c r="H158" i="44" s="1"/>
  <c r="G159" i="44" s="1"/>
  <c r="H159" i="44" s="1"/>
  <c r="G160" i="44" s="1"/>
  <c r="H160" i="44" s="1"/>
  <c r="G162" i="44" s="1"/>
  <c r="H162" i="44" s="1"/>
  <c r="B153" i="44"/>
  <c r="I152" i="44"/>
  <c r="E152" i="44"/>
  <c r="D152" i="44"/>
  <c r="C152" i="44"/>
  <c r="I151" i="44"/>
  <c r="I150" i="44"/>
  <c r="E150" i="44"/>
  <c r="D150" i="44"/>
  <c r="C150" i="44"/>
  <c r="I149" i="44"/>
  <c r="E149" i="44"/>
  <c r="D149" i="44"/>
  <c r="C149" i="44"/>
  <c r="I148" i="44"/>
  <c r="E148" i="44"/>
  <c r="D148" i="44"/>
  <c r="C148" i="44"/>
  <c r="I147" i="44"/>
  <c r="I146" i="44"/>
  <c r="E146" i="44"/>
  <c r="D146" i="44"/>
  <c r="C146" i="44"/>
  <c r="I145" i="44"/>
  <c r="E145" i="44"/>
  <c r="D145" i="44"/>
  <c r="C145" i="44"/>
  <c r="I144" i="44"/>
  <c r="E144" i="44"/>
  <c r="D144" i="44"/>
  <c r="C144" i="44"/>
  <c r="I143" i="44"/>
  <c r="H143" i="44"/>
  <c r="G144" i="44" s="1"/>
  <c r="H144" i="44" s="1"/>
  <c r="G145" i="44" s="1"/>
  <c r="H145" i="44" s="1"/>
  <c r="G146" i="44" s="1"/>
  <c r="H146" i="44" s="1"/>
  <c r="G148" i="44" s="1"/>
  <c r="H148" i="44" s="1"/>
  <c r="G149" i="44" s="1"/>
  <c r="H149" i="44" s="1"/>
  <c r="G150" i="44" s="1"/>
  <c r="H150" i="44" s="1"/>
  <c r="G152" i="44" s="1"/>
  <c r="H152" i="44" s="1"/>
  <c r="E143" i="44"/>
  <c r="D143" i="44"/>
  <c r="C143" i="44"/>
  <c r="B143" i="44"/>
  <c r="I142" i="44"/>
  <c r="E142" i="44"/>
  <c r="D142" i="44"/>
  <c r="C142" i="44"/>
  <c r="I141" i="44"/>
  <c r="I140" i="44"/>
  <c r="E140" i="44"/>
  <c r="D140" i="44"/>
  <c r="C140" i="44"/>
  <c r="I139" i="44"/>
  <c r="E139" i="44"/>
  <c r="D139" i="44"/>
  <c r="C139" i="44"/>
  <c r="I138" i="44"/>
  <c r="E138" i="44"/>
  <c r="D138" i="44"/>
  <c r="C138" i="44"/>
  <c r="I137" i="44"/>
  <c r="I136" i="44"/>
  <c r="E136" i="44"/>
  <c r="D136" i="44"/>
  <c r="C136" i="44"/>
  <c r="I135" i="44"/>
  <c r="E135" i="44"/>
  <c r="D135" i="44"/>
  <c r="C135" i="44"/>
  <c r="I134" i="44"/>
  <c r="E134" i="44"/>
  <c r="D134" i="44"/>
  <c r="C134" i="44"/>
  <c r="I133" i="44"/>
  <c r="H133" i="44"/>
  <c r="G134" i="44" s="1"/>
  <c r="H134" i="44" s="1"/>
  <c r="G135" i="44" s="1"/>
  <c r="H135" i="44" s="1"/>
  <c r="G136" i="44" s="1"/>
  <c r="H136" i="44" s="1"/>
  <c r="G138" i="44" s="1"/>
  <c r="H138" i="44" s="1"/>
  <c r="G139" i="44" s="1"/>
  <c r="H139" i="44" s="1"/>
  <c r="G140" i="44" s="1"/>
  <c r="H140" i="44" s="1"/>
  <c r="G142" i="44" s="1"/>
  <c r="H142" i="44" s="1"/>
  <c r="B133" i="44"/>
  <c r="I132" i="44"/>
  <c r="E132" i="44"/>
  <c r="D132" i="44"/>
  <c r="C132" i="44"/>
  <c r="I131" i="44"/>
  <c r="I130" i="44"/>
  <c r="E130" i="44"/>
  <c r="D130" i="44"/>
  <c r="C130" i="44"/>
  <c r="I129" i="44"/>
  <c r="E129" i="44"/>
  <c r="D129" i="44"/>
  <c r="C129" i="44"/>
  <c r="I128" i="44"/>
  <c r="E128" i="44"/>
  <c r="D128" i="44"/>
  <c r="C128" i="44"/>
  <c r="I127" i="44"/>
  <c r="I126" i="44"/>
  <c r="E126" i="44"/>
  <c r="D126" i="44"/>
  <c r="C126" i="44"/>
  <c r="I125" i="44"/>
  <c r="E125" i="44"/>
  <c r="D125" i="44"/>
  <c r="C125" i="44"/>
  <c r="I124" i="44"/>
  <c r="E124" i="44"/>
  <c r="D124" i="44"/>
  <c r="C124" i="44"/>
  <c r="I123" i="44"/>
  <c r="H123" i="44"/>
  <c r="G124" i="44" s="1"/>
  <c r="H124" i="44" s="1"/>
  <c r="G125" i="44" s="1"/>
  <c r="H125" i="44" s="1"/>
  <c r="G126" i="44" s="1"/>
  <c r="H126" i="44" s="1"/>
  <c r="G128" i="44" s="1"/>
  <c r="H128" i="44" s="1"/>
  <c r="G129" i="44" s="1"/>
  <c r="H129" i="44" s="1"/>
  <c r="G130" i="44" s="1"/>
  <c r="H130" i="44" s="1"/>
  <c r="G132" i="44" s="1"/>
  <c r="H132" i="44" s="1"/>
  <c r="E123" i="44"/>
  <c r="D123" i="44"/>
  <c r="C123" i="44"/>
  <c r="B123" i="44"/>
  <c r="I122" i="44"/>
  <c r="E122" i="44"/>
  <c r="D122" i="44"/>
  <c r="C122" i="44"/>
  <c r="I121" i="44"/>
  <c r="I120" i="44"/>
  <c r="E120" i="44"/>
  <c r="D120" i="44"/>
  <c r="C120" i="44"/>
  <c r="I119" i="44"/>
  <c r="E119" i="44"/>
  <c r="D119" i="44"/>
  <c r="C119" i="44"/>
  <c r="I118" i="44"/>
  <c r="E118" i="44"/>
  <c r="D118" i="44"/>
  <c r="C118" i="44"/>
  <c r="I117" i="44"/>
  <c r="I116" i="44"/>
  <c r="E116" i="44"/>
  <c r="D116" i="44"/>
  <c r="C116" i="44"/>
  <c r="I115" i="44"/>
  <c r="E115" i="44"/>
  <c r="D115" i="44"/>
  <c r="C115" i="44"/>
  <c r="I114" i="44"/>
  <c r="E114" i="44"/>
  <c r="D114" i="44"/>
  <c r="C114" i="44"/>
  <c r="I113" i="44"/>
  <c r="H113" i="44"/>
  <c r="G114" i="44" s="1"/>
  <c r="H114" i="44" s="1"/>
  <c r="G115" i="44" s="1"/>
  <c r="H115" i="44" s="1"/>
  <c r="G116" i="44" s="1"/>
  <c r="H116" i="44" s="1"/>
  <c r="G118" i="44" s="1"/>
  <c r="H118" i="44" s="1"/>
  <c r="G119" i="44" s="1"/>
  <c r="H119" i="44" s="1"/>
  <c r="G120" i="44" s="1"/>
  <c r="H120" i="44" s="1"/>
  <c r="G122" i="44" s="1"/>
  <c r="H122" i="44" s="1"/>
  <c r="B113" i="44"/>
  <c r="I112" i="44"/>
  <c r="E112" i="44"/>
  <c r="D112" i="44"/>
  <c r="C112" i="44"/>
  <c r="I111" i="44"/>
  <c r="I110" i="44"/>
  <c r="E110" i="44"/>
  <c r="D110" i="44"/>
  <c r="C110" i="44"/>
  <c r="I109" i="44"/>
  <c r="E109" i="44"/>
  <c r="D109" i="44"/>
  <c r="C109" i="44"/>
  <c r="I108" i="44"/>
  <c r="E108" i="44"/>
  <c r="D108" i="44"/>
  <c r="C108" i="44"/>
  <c r="I107" i="44"/>
  <c r="I106" i="44"/>
  <c r="E106" i="44"/>
  <c r="D106" i="44"/>
  <c r="C106" i="44"/>
  <c r="I105" i="44"/>
  <c r="E105" i="44"/>
  <c r="D105" i="44"/>
  <c r="C105" i="44"/>
  <c r="I104" i="44"/>
  <c r="E104" i="44"/>
  <c r="D104" i="44"/>
  <c r="C104" i="44"/>
  <c r="I103" i="44"/>
  <c r="H103" i="44"/>
  <c r="G104" i="44" s="1"/>
  <c r="H104" i="44" s="1"/>
  <c r="G105" i="44" s="1"/>
  <c r="H105" i="44" s="1"/>
  <c r="G106" i="44" s="1"/>
  <c r="H106" i="44" s="1"/>
  <c r="G108" i="44" s="1"/>
  <c r="H108" i="44" s="1"/>
  <c r="G109" i="44" s="1"/>
  <c r="H109" i="44" s="1"/>
  <c r="G110" i="44" s="1"/>
  <c r="H110" i="44" s="1"/>
  <c r="G112" i="44" s="1"/>
  <c r="H112" i="44" s="1"/>
  <c r="E103" i="44"/>
  <c r="D103" i="44"/>
  <c r="C103" i="44"/>
  <c r="B103" i="44"/>
  <c r="I102" i="44"/>
  <c r="E102" i="44"/>
  <c r="D102" i="44"/>
  <c r="C102" i="44"/>
  <c r="I101" i="44"/>
  <c r="I100" i="44"/>
  <c r="E100" i="44"/>
  <c r="D100" i="44"/>
  <c r="C100" i="44"/>
  <c r="I99" i="44"/>
  <c r="E99" i="44"/>
  <c r="D99" i="44"/>
  <c r="C99" i="44"/>
  <c r="I98" i="44"/>
  <c r="E98" i="44"/>
  <c r="D98" i="44"/>
  <c r="C98" i="44"/>
  <c r="I97" i="44"/>
  <c r="I96" i="44"/>
  <c r="E96" i="44"/>
  <c r="D96" i="44"/>
  <c r="C96" i="44"/>
  <c r="I95" i="44"/>
  <c r="E95" i="44"/>
  <c r="D95" i="44"/>
  <c r="C95" i="44"/>
  <c r="I94" i="44"/>
  <c r="E94" i="44"/>
  <c r="D94" i="44"/>
  <c r="C94" i="44"/>
  <c r="I93" i="44"/>
  <c r="H93" i="44"/>
  <c r="G94" i="44" s="1"/>
  <c r="H94" i="44" s="1"/>
  <c r="G95" i="44" s="1"/>
  <c r="H95" i="44" s="1"/>
  <c r="G96" i="44" s="1"/>
  <c r="H96" i="44" s="1"/>
  <c r="G98" i="44" s="1"/>
  <c r="H98" i="44" s="1"/>
  <c r="G99" i="44" s="1"/>
  <c r="H99" i="44" s="1"/>
  <c r="G100" i="44" s="1"/>
  <c r="H100" i="44" s="1"/>
  <c r="G102" i="44" s="1"/>
  <c r="H102" i="44" s="1"/>
  <c r="E93" i="44"/>
  <c r="D93" i="44"/>
  <c r="C93" i="44"/>
  <c r="B93" i="44"/>
  <c r="I92" i="44"/>
  <c r="E92" i="44"/>
  <c r="D92" i="44"/>
  <c r="C92" i="44"/>
  <c r="I91" i="44"/>
  <c r="I90" i="44"/>
  <c r="E90" i="44"/>
  <c r="D90" i="44"/>
  <c r="C90" i="44"/>
  <c r="I89" i="44"/>
  <c r="E89" i="44"/>
  <c r="D89" i="44"/>
  <c r="C89" i="44"/>
  <c r="I88" i="44"/>
  <c r="E88" i="44"/>
  <c r="D88" i="44"/>
  <c r="C88" i="44"/>
  <c r="I87" i="44"/>
  <c r="I86" i="44"/>
  <c r="E86" i="44"/>
  <c r="D86" i="44"/>
  <c r="C86" i="44"/>
  <c r="I85" i="44"/>
  <c r="E85" i="44"/>
  <c r="D85" i="44"/>
  <c r="C85" i="44"/>
  <c r="I84" i="44"/>
  <c r="E84" i="44"/>
  <c r="D84" i="44"/>
  <c r="C84" i="44"/>
  <c r="I83" i="44"/>
  <c r="H83" i="44"/>
  <c r="G84" i="44" s="1"/>
  <c r="H84" i="44" s="1"/>
  <c r="G85" i="44" s="1"/>
  <c r="H85" i="44" s="1"/>
  <c r="G86" i="44" s="1"/>
  <c r="H86" i="44" s="1"/>
  <c r="G88" i="44" s="1"/>
  <c r="H88" i="44" s="1"/>
  <c r="G89" i="44" s="1"/>
  <c r="H89" i="44" s="1"/>
  <c r="G90" i="44" s="1"/>
  <c r="H90" i="44" s="1"/>
  <c r="G92" i="44" s="1"/>
  <c r="H92" i="44" s="1"/>
  <c r="B83" i="44"/>
  <c r="I82" i="44"/>
  <c r="E82" i="44"/>
  <c r="D82" i="44"/>
  <c r="C82" i="44"/>
  <c r="I81" i="44"/>
  <c r="I80" i="44"/>
  <c r="E80" i="44"/>
  <c r="D80" i="44"/>
  <c r="C80" i="44"/>
  <c r="I79" i="44"/>
  <c r="E79" i="44"/>
  <c r="D79" i="44"/>
  <c r="C79" i="44"/>
  <c r="I78" i="44"/>
  <c r="E78" i="44"/>
  <c r="D78" i="44"/>
  <c r="C78" i="44"/>
  <c r="I77" i="44"/>
  <c r="I76" i="44"/>
  <c r="E76" i="44"/>
  <c r="D76" i="44"/>
  <c r="C76" i="44"/>
  <c r="I75" i="44"/>
  <c r="E75" i="44"/>
  <c r="D75" i="44"/>
  <c r="C75" i="44"/>
  <c r="I74" i="44"/>
  <c r="E74" i="44"/>
  <c r="D74" i="44"/>
  <c r="C74" i="44"/>
  <c r="I73" i="44"/>
  <c r="H73" i="44"/>
  <c r="G74" i="44" s="1"/>
  <c r="H74" i="44" s="1"/>
  <c r="G75" i="44" s="1"/>
  <c r="H75" i="44" s="1"/>
  <c r="G76" i="44" s="1"/>
  <c r="H76" i="44" s="1"/>
  <c r="G78" i="44" s="1"/>
  <c r="H78" i="44" s="1"/>
  <c r="G79" i="44" s="1"/>
  <c r="H79" i="44" s="1"/>
  <c r="G80" i="44" s="1"/>
  <c r="H80" i="44" s="1"/>
  <c r="G82" i="44" s="1"/>
  <c r="H82" i="44" s="1"/>
  <c r="E73" i="44"/>
  <c r="D73" i="44"/>
  <c r="C73" i="44"/>
  <c r="B73" i="44"/>
  <c r="I72" i="44"/>
  <c r="E72" i="44"/>
  <c r="D72" i="44"/>
  <c r="C72" i="44"/>
  <c r="I71" i="44"/>
  <c r="I70" i="44"/>
  <c r="E70" i="44"/>
  <c r="D70" i="44"/>
  <c r="C70" i="44"/>
  <c r="I69" i="44"/>
  <c r="E69" i="44"/>
  <c r="D69" i="44"/>
  <c r="C69" i="44"/>
  <c r="I68" i="44"/>
  <c r="E68" i="44"/>
  <c r="D68" i="44"/>
  <c r="C68" i="44"/>
  <c r="I67" i="44"/>
  <c r="I66" i="44"/>
  <c r="E66" i="44"/>
  <c r="D66" i="44"/>
  <c r="C66" i="44"/>
  <c r="I65" i="44"/>
  <c r="E65" i="44"/>
  <c r="D65" i="44"/>
  <c r="C65" i="44"/>
  <c r="I64" i="44"/>
  <c r="E64" i="44"/>
  <c r="D64" i="44"/>
  <c r="C64" i="44"/>
  <c r="I63" i="44"/>
  <c r="H63" i="44"/>
  <c r="G64" i="44" s="1"/>
  <c r="H64" i="44" s="1"/>
  <c r="G65" i="44" s="1"/>
  <c r="H65" i="44" s="1"/>
  <c r="G66" i="44" s="1"/>
  <c r="H66" i="44" s="1"/>
  <c r="G68" i="44" s="1"/>
  <c r="H68" i="44" s="1"/>
  <c r="G69" i="44" s="1"/>
  <c r="H69" i="44" s="1"/>
  <c r="G70" i="44" s="1"/>
  <c r="H70" i="44" s="1"/>
  <c r="G72" i="44" s="1"/>
  <c r="H72" i="44" s="1"/>
  <c r="B63" i="44"/>
  <c r="I62" i="44"/>
  <c r="E62" i="44"/>
  <c r="D62" i="44"/>
  <c r="C62" i="44"/>
  <c r="I61" i="44"/>
  <c r="I60" i="44"/>
  <c r="E60" i="44"/>
  <c r="D60" i="44"/>
  <c r="C60" i="44"/>
  <c r="I59" i="44"/>
  <c r="E59" i="44"/>
  <c r="D59" i="44"/>
  <c r="C59" i="44"/>
  <c r="I58" i="44"/>
  <c r="E58" i="44"/>
  <c r="D58" i="44"/>
  <c r="C58" i="44"/>
  <c r="I57" i="44"/>
  <c r="I56" i="44"/>
  <c r="E56" i="44"/>
  <c r="D56" i="44"/>
  <c r="C56" i="44"/>
  <c r="I55" i="44"/>
  <c r="E55" i="44"/>
  <c r="D55" i="44"/>
  <c r="C55" i="44"/>
  <c r="I54" i="44"/>
  <c r="E54" i="44"/>
  <c r="D54" i="44"/>
  <c r="C54" i="44"/>
  <c r="I53" i="44"/>
  <c r="H53" i="44"/>
  <c r="G54" i="44" s="1"/>
  <c r="H54" i="44" s="1"/>
  <c r="G55" i="44" s="1"/>
  <c r="H55" i="44" s="1"/>
  <c r="G56" i="44" s="1"/>
  <c r="H56" i="44" s="1"/>
  <c r="G58" i="44" s="1"/>
  <c r="H58" i="44" s="1"/>
  <c r="G59" i="44" s="1"/>
  <c r="H59" i="44" s="1"/>
  <c r="G60" i="44" s="1"/>
  <c r="H60" i="44" s="1"/>
  <c r="G62" i="44" s="1"/>
  <c r="H62" i="44" s="1"/>
  <c r="E53" i="44"/>
  <c r="D53" i="44"/>
  <c r="C53" i="44"/>
  <c r="B53" i="44"/>
  <c r="I52" i="44"/>
  <c r="E52" i="44"/>
  <c r="D52" i="44"/>
  <c r="C52" i="44"/>
  <c r="I51" i="44"/>
  <c r="I50" i="44"/>
  <c r="E50" i="44"/>
  <c r="D50" i="44"/>
  <c r="C50" i="44"/>
  <c r="I49" i="44"/>
  <c r="E49" i="44"/>
  <c r="D49" i="44"/>
  <c r="C49" i="44"/>
  <c r="I48" i="44"/>
  <c r="E48" i="44"/>
  <c r="D48" i="44"/>
  <c r="C48" i="44"/>
  <c r="I47" i="44"/>
  <c r="I46" i="44"/>
  <c r="E46" i="44"/>
  <c r="D46" i="44"/>
  <c r="C46" i="44"/>
  <c r="I45" i="44"/>
  <c r="E45" i="44"/>
  <c r="D45" i="44"/>
  <c r="C45" i="44"/>
  <c r="I44" i="44"/>
  <c r="E44" i="44"/>
  <c r="D44" i="44"/>
  <c r="C44" i="44"/>
  <c r="I43" i="44"/>
  <c r="H43" i="44"/>
  <c r="G44" i="44" s="1"/>
  <c r="H44" i="44" s="1"/>
  <c r="G45" i="44" s="1"/>
  <c r="H45" i="44" s="1"/>
  <c r="G46" i="44" s="1"/>
  <c r="H46" i="44" s="1"/>
  <c r="G48" i="44" s="1"/>
  <c r="H48" i="44" s="1"/>
  <c r="G49" i="44" s="1"/>
  <c r="H49" i="44" s="1"/>
  <c r="G50" i="44" s="1"/>
  <c r="H50" i="44" s="1"/>
  <c r="G52" i="44" s="1"/>
  <c r="H52" i="44" s="1"/>
  <c r="B43" i="44"/>
  <c r="I42" i="44"/>
  <c r="E42" i="44"/>
  <c r="D42" i="44"/>
  <c r="C42" i="44"/>
  <c r="I41" i="44"/>
  <c r="I40" i="44"/>
  <c r="E40" i="44"/>
  <c r="D40" i="44"/>
  <c r="C40" i="44"/>
  <c r="I39" i="44"/>
  <c r="E39" i="44"/>
  <c r="D39" i="44"/>
  <c r="C39" i="44"/>
  <c r="I38" i="44"/>
  <c r="E38" i="44"/>
  <c r="D38" i="44"/>
  <c r="C38" i="44"/>
  <c r="I37" i="44"/>
  <c r="I36" i="44"/>
  <c r="E36" i="44"/>
  <c r="D36" i="44"/>
  <c r="C36" i="44"/>
  <c r="I35" i="44"/>
  <c r="E35" i="44"/>
  <c r="D35" i="44"/>
  <c r="C35" i="44"/>
  <c r="I34" i="44"/>
  <c r="E34" i="44"/>
  <c r="D34" i="44"/>
  <c r="C34" i="44"/>
  <c r="I33" i="44"/>
  <c r="H33" i="44"/>
  <c r="G34" i="44" s="1"/>
  <c r="H34" i="44" s="1"/>
  <c r="G35" i="44" s="1"/>
  <c r="H35" i="44" s="1"/>
  <c r="G36" i="44" s="1"/>
  <c r="H36" i="44" s="1"/>
  <c r="G38" i="44" s="1"/>
  <c r="H38" i="44" s="1"/>
  <c r="G39" i="44" s="1"/>
  <c r="H39" i="44" s="1"/>
  <c r="G40" i="44" s="1"/>
  <c r="H40" i="44" s="1"/>
  <c r="G42" i="44" s="1"/>
  <c r="H42" i="44" s="1"/>
  <c r="E33" i="44"/>
  <c r="D33" i="44"/>
  <c r="C33" i="44"/>
  <c r="B33" i="44"/>
  <c r="I32" i="44"/>
  <c r="E32" i="44"/>
  <c r="D32" i="44"/>
  <c r="C32" i="44"/>
  <c r="I31" i="44"/>
  <c r="I30" i="44"/>
  <c r="E30" i="44"/>
  <c r="D30" i="44"/>
  <c r="C30" i="44"/>
  <c r="I29" i="44"/>
  <c r="E29" i="44"/>
  <c r="D29" i="44"/>
  <c r="C29" i="44"/>
  <c r="I28" i="44"/>
  <c r="E28" i="44"/>
  <c r="D28" i="44"/>
  <c r="C28" i="44"/>
  <c r="I27" i="44"/>
  <c r="I26" i="44"/>
  <c r="E26" i="44"/>
  <c r="D26" i="44"/>
  <c r="C26" i="44"/>
  <c r="I25" i="44"/>
  <c r="E25" i="44"/>
  <c r="D25" i="44"/>
  <c r="C25" i="44"/>
  <c r="I24" i="44"/>
  <c r="E24" i="44"/>
  <c r="D24" i="44"/>
  <c r="C24" i="44"/>
  <c r="I23" i="44"/>
  <c r="H23" i="44"/>
  <c r="G24" i="44" s="1"/>
  <c r="H24" i="44" s="1"/>
  <c r="G25" i="44" s="1"/>
  <c r="H25" i="44" s="1"/>
  <c r="G26" i="44" s="1"/>
  <c r="H26" i="44" s="1"/>
  <c r="G28" i="44" s="1"/>
  <c r="H28" i="44" s="1"/>
  <c r="G29" i="44" s="1"/>
  <c r="H29" i="44" s="1"/>
  <c r="G30" i="44" s="1"/>
  <c r="H30" i="44" s="1"/>
  <c r="G32" i="44" s="1"/>
  <c r="H32" i="44" s="1"/>
  <c r="E23" i="44"/>
  <c r="D23" i="44"/>
  <c r="C23" i="44"/>
  <c r="B23" i="44"/>
  <c r="I22" i="44"/>
  <c r="E22" i="44"/>
  <c r="D22" i="44"/>
  <c r="C22" i="44"/>
  <c r="I21" i="44"/>
  <c r="I20" i="44"/>
  <c r="E20" i="44"/>
  <c r="D20" i="44"/>
  <c r="C20" i="44"/>
  <c r="I19" i="44"/>
  <c r="E19" i="44"/>
  <c r="D19" i="44"/>
  <c r="C19" i="44"/>
  <c r="I18" i="44"/>
  <c r="E18" i="44"/>
  <c r="D18" i="44"/>
  <c r="C18" i="44"/>
  <c r="I17" i="44"/>
  <c r="I16" i="44"/>
  <c r="E16" i="44"/>
  <c r="D16" i="44"/>
  <c r="C16" i="44"/>
  <c r="I15" i="44"/>
  <c r="E15" i="44"/>
  <c r="D15" i="44"/>
  <c r="C15" i="44"/>
  <c r="I14" i="44"/>
  <c r="E14" i="44"/>
  <c r="D14" i="44"/>
  <c r="C14" i="44"/>
  <c r="I13" i="44"/>
  <c r="H13" i="44"/>
  <c r="G14" i="44" s="1"/>
  <c r="H14" i="44" s="1"/>
  <c r="G15" i="44" s="1"/>
  <c r="H15" i="44" s="1"/>
  <c r="G16" i="44" s="1"/>
  <c r="H16" i="44" s="1"/>
  <c r="G18" i="44" s="1"/>
  <c r="H18" i="44" s="1"/>
  <c r="G19" i="44" s="1"/>
  <c r="H19" i="44" s="1"/>
  <c r="G20" i="44" s="1"/>
  <c r="H20" i="44" s="1"/>
  <c r="G22" i="44" s="1"/>
  <c r="H22" i="44" s="1"/>
  <c r="B13" i="44"/>
  <c r="I12" i="44"/>
  <c r="E12" i="44"/>
  <c r="D12" i="44"/>
  <c r="C12" i="44"/>
  <c r="I11" i="44"/>
  <c r="I10" i="44"/>
  <c r="E10" i="44"/>
  <c r="D10" i="44"/>
  <c r="C10" i="44"/>
  <c r="I9" i="44"/>
  <c r="E9" i="44"/>
  <c r="D9" i="44"/>
  <c r="C9" i="44"/>
  <c r="I8" i="44"/>
  <c r="E8" i="44"/>
  <c r="D8" i="44"/>
  <c r="C8" i="44"/>
  <c r="I7" i="44"/>
  <c r="I6" i="44"/>
  <c r="E6" i="44"/>
  <c r="D6" i="44"/>
  <c r="C6" i="44"/>
  <c r="I5" i="44"/>
  <c r="E5" i="44"/>
  <c r="D5" i="44"/>
  <c r="C5" i="44"/>
  <c r="I4" i="44"/>
  <c r="E4" i="44"/>
  <c r="D4" i="44"/>
  <c r="C4" i="44"/>
  <c r="I3" i="44"/>
  <c r="H3" i="44"/>
  <c r="G4" i="44" s="1"/>
  <c r="H4" i="44" s="1"/>
  <c r="G5" i="44" s="1"/>
  <c r="H5" i="44" s="1"/>
  <c r="G6" i="44" s="1"/>
  <c r="H6" i="44" s="1"/>
  <c r="G8" i="44" s="1"/>
  <c r="H8" i="44" s="1"/>
  <c r="G9" i="44" s="1"/>
  <c r="H9" i="44" s="1"/>
  <c r="G10" i="44" s="1"/>
  <c r="H10" i="44" s="1"/>
  <c r="G12" i="44" s="1"/>
  <c r="H12" i="44" s="1"/>
  <c r="E3" i="44"/>
  <c r="D3" i="44"/>
  <c r="C3" i="44"/>
  <c r="B3" i="44"/>
</calcChain>
</file>

<file path=xl/sharedStrings.xml><?xml version="1.0" encoding="utf-8"?>
<sst xmlns="http://schemas.openxmlformats.org/spreadsheetml/2006/main" count="460" uniqueCount="167">
  <si>
    <t>ADI VE SAYADI</t>
  </si>
  <si>
    <t>GÖREV YERİ</t>
  </si>
  <si>
    <t xml:space="preserve">TARİH </t>
  </si>
  <si>
    <t>GÜN</t>
  </si>
  <si>
    <t>MERAM</t>
  </si>
  <si>
    <t>İLÇESİ</t>
  </si>
  <si>
    <t>KARATAY</t>
  </si>
  <si>
    <t>TASDİK OLUNUR</t>
  </si>
  <si>
    <t>SELÇUKLU</t>
  </si>
  <si>
    <t>MEVLANA MÜZESİNDE KUR'AN-I KERİM OKUMA PROGRAMI</t>
  </si>
  <si>
    <t>Pazar yazma</t>
  </si>
  <si>
    <t>Pazar ve Cuma yazma</t>
  </si>
  <si>
    <t>Cuma ve öğleden sonra yaz</t>
  </si>
  <si>
    <t>Perşembe yaz, Pazar yazma</t>
  </si>
  <si>
    <t xml:space="preserve">1 İLE 32 ARASI  KARATAY </t>
  </si>
  <si>
    <t>SAYI BİTİMİNDE BAŞDAN AL …31-32-1-2-3..</t>
  </si>
  <si>
    <t>Cumartesi yazılacak</t>
  </si>
  <si>
    <t>Cumartesi Pazar yazma</t>
  </si>
  <si>
    <t>Not: Görevli personelin izinli ve raporlu olması halinde İlçe Müftülüğü yerine uygun bir personel görevlendirir.</t>
  </si>
  <si>
    <t>33 İLE 63 ARASI MERAM</t>
  </si>
  <si>
    <t>64 İLE 95 ARASI SELÇUKLU</t>
  </si>
  <si>
    <t>Cumartesi Yazılmayacak</t>
  </si>
  <si>
    <t>Dr. Hamza KÜÇÜK</t>
  </si>
  <si>
    <t>Cumartesi yazma</t>
  </si>
  <si>
    <t>Cumartesi - Pazar yazma --öğleden  2 sonra yazılacak</t>
  </si>
  <si>
    <t>Cumartesi Pazar Yazma /-Öğleden 2 sonra yazılacak</t>
  </si>
  <si>
    <t>ÖĞLE NAMAZI</t>
  </si>
  <si>
    <t>İKİNDİ NAMAZI</t>
  </si>
  <si>
    <t>Cumartesi - Pazar yazma --öğleden sonra  3 den SONRA yazılacak</t>
  </si>
  <si>
    <t xml:space="preserve"> Pazar ve Cuma Cumartesi  yazma öğleden sanra yazılacak</t>
  </si>
  <si>
    <t>Pazar günü yazılmasın öğlen sonu</t>
  </si>
  <si>
    <t>PAZAR YAZILMAYACAK (Haftalık İzni)</t>
  </si>
  <si>
    <t>Cuma öncesi yaz</t>
  </si>
  <si>
    <t>Cuma öncesi yaz Pazar yazma</t>
  </si>
  <si>
    <t>Cumartesi-Pazar yazma haftaiçi öğle sonu yaz.</t>
  </si>
  <si>
    <t>Pazar Yazma</t>
  </si>
  <si>
    <t>haftaiçi yaz haftasonu yazma</t>
  </si>
  <si>
    <t>Cumaları  Öğleden Sonra yazılacak Hafız çalıştırıyor</t>
  </si>
  <si>
    <t>SAAT 09:40 'DE BAŞLAYACAK</t>
  </si>
  <si>
    <t>Perşembe, Cuma öğleden sonraları yazılacak</t>
  </si>
  <si>
    <t>Pazar yazma-öğleden sonraları yazılıcak.</t>
  </si>
  <si>
    <t>CUMA YAZMA ÖĞLEDEN ÖNCELERİ YAZ</t>
  </si>
  <si>
    <t>Öğleden sonraları 14.00' 15.00 arası yazılacak</t>
  </si>
  <si>
    <t>Öğleden sonraları 14.00 ile 16.00 arası yazılacak</t>
  </si>
  <si>
    <t>Cumartesi Pazar Yazma</t>
  </si>
  <si>
    <t>Cuma, Cumartesi Yaz</t>
  </si>
  <si>
    <t>Cuma, Pazar yazma</t>
  </si>
  <si>
    <t>Cumartesi Yazma,Hafız Çalıştırıyormuş  (Öğleden Sonra Yazılacak)</t>
  </si>
  <si>
    <t xml:space="preserve">Cumartesi, Pazar Yaz </t>
  </si>
  <si>
    <t>2 Den sonra yaz</t>
  </si>
  <si>
    <t>HALİL İBRAHİM ÜREN - 542 600 22 83</t>
  </si>
  <si>
    <t>METİN ÖZKULU - 538 718 10 79</t>
  </si>
  <si>
    <t>MUSTAFA BABAT - 539 881 39 88</t>
  </si>
  <si>
    <t>HASAN ÇİFTÇİ - 555 682 27 95</t>
  </si>
  <si>
    <t>MUHAMMED BAKİ AKDENİZ - 530 528 33 86</t>
  </si>
  <si>
    <t>YAVUZ SELİM CEYLAN - 537 316 10 79</t>
  </si>
  <si>
    <t>HÜSEYİN ÜNLÜ - 542 393 83 66</t>
  </si>
  <si>
    <t>İSMAİL HALICI - 533 934 66 44</t>
  </si>
  <si>
    <t>HÜSEYİN KURŞUNMADEN - 506 558 01 48</t>
  </si>
  <si>
    <t>ALİ KIYAK - 531 356 14 33</t>
  </si>
  <si>
    <t>ALİ İNAL - 538 644 18 75</t>
  </si>
  <si>
    <t>MUSA ATCI - 533 553 54 86</t>
  </si>
  <si>
    <t>OSMAN İYİŞENYÜREK - 554 471 06 75</t>
  </si>
  <si>
    <t>ORHAN ŞİMŞEK - 543 480 64 93</t>
  </si>
  <si>
    <t>NİYAZİ TUĞYAN - 543 462 78 83</t>
  </si>
  <si>
    <t>MUSTAFA KESEK - 506 391 75 60</t>
  </si>
  <si>
    <t>İDRİS ERDOĞAN - 535 884 55 45</t>
  </si>
  <si>
    <t>MAHMUT SAMİ ÜNLÜ - 555 249 26 88</t>
  </si>
  <si>
    <t>SAMİ KIZMAZ - 545 575 82 45</t>
  </si>
  <si>
    <t>EROL KAYA - 534 218 57 87</t>
  </si>
  <si>
    <t>YAKUP ÖNDER - 537 236 06 41</t>
  </si>
  <si>
    <t>ALİ ERDOĞAN - 536 934 83 55</t>
  </si>
  <si>
    <t>EBUBEKİR AK - 530 561 92 98</t>
  </si>
  <si>
    <t>MUSTAFA GÖK - 539 348 54 33</t>
  </si>
  <si>
    <t>SEYİT EBREN - 535 778 81 38</t>
  </si>
  <si>
    <t>MEHMET ALİ KAYA - 534 265 56 52</t>
  </si>
  <si>
    <t>H.HÜSEYİN CULUN - 507 451 30 58</t>
  </si>
  <si>
    <t>HARUN KALAYCI - 535 828 70 38</t>
  </si>
  <si>
    <t>MAHMUT HAKKI BAYIR - 535 882 21 69</t>
  </si>
  <si>
    <t>OSMAN BAKAR - 549 712 98 52</t>
  </si>
  <si>
    <t>BEKİR SİVRİKAYA - 537 664 42 34</t>
  </si>
  <si>
    <t>AHMET ERYILMAZ - 533 520 45 70</t>
  </si>
  <si>
    <t>MEHMET ERARABACI - 537 401 10 02</t>
  </si>
  <si>
    <t>İSMAİL AKTAŞ - 537 673 42 84</t>
  </si>
  <si>
    <t>İSMAİL AKSOY - 543 780 80 84</t>
  </si>
  <si>
    <t>METİN SAYHAN - 535 926 05 88</t>
  </si>
  <si>
    <t>MEHMET KÖSE - 535 483 34 83</t>
  </si>
  <si>
    <t>OSMAN ALTUN - 546 445 43 27</t>
  </si>
  <si>
    <t>MURAT AYÇEKEN - 554 868 77 81</t>
  </si>
  <si>
    <t>ADEM ACAR - 538 702 50 36</t>
  </si>
  <si>
    <t>SAMİ DÜMAN - 537 892 00 62</t>
  </si>
  <si>
    <t>ZEKERİYYA KIRAT - 555 356 18 75</t>
  </si>
  <si>
    <t>HASAN ÇALIŞKAN - 531 769 73 11</t>
  </si>
  <si>
    <t>H.HÜSEYİN ÖNCEL - 532 592 02 04</t>
  </si>
  <si>
    <t>LÜTFİ İHSAN KOZAK - 538 091 83 03</t>
  </si>
  <si>
    <t>ÜNVER GÜNGÖR - 536 589 65 13</t>
  </si>
  <si>
    <t>HALİL ELMA - 536 633 51 83</t>
  </si>
  <si>
    <t>M.İBRAHİM DERMİRKAYA - 543 332 83 01</t>
  </si>
  <si>
    <t>EROL UĞRAŞKAN - 542 542 42 53</t>
  </si>
  <si>
    <t>ALİ BİTİM - 533 725 64 51</t>
  </si>
  <si>
    <t>ALİ SABIRLI - 538 665 29 95</t>
  </si>
  <si>
    <t>MEHMET ÇABA - 555 359 55 51</t>
  </si>
  <si>
    <t>İSMAİL ÖDEN - 535 592 61 01</t>
  </si>
  <si>
    <t>AHMET DİLEK - 535 655 42 20</t>
  </si>
  <si>
    <t>ÖMER AKTAŞ - 536 308 79 22</t>
  </si>
  <si>
    <t>ABDURRAHİM GÜZELKARA - 506 424 43 59</t>
  </si>
  <si>
    <t>DURMUŞ ALİ UÇAR - 533 544 38 96</t>
  </si>
  <si>
    <t>FATİH İŞ - 543 818 47 30</t>
  </si>
  <si>
    <t>HACI MEHMET KAYAALP - 536 684 96 51</t>
  </si>
  <si>
    <t>İSMAİL KENCİK - 537 471 71 12</t>
  </si>
  <si>
    <t>MEHMET BOZ - 535 675 05 79</t>
  </si>
  <si>
    <t>KENAN POLAT - 536 876 42 21</t>
  </si>
  <si>
    <t>MEVLÜT BÜYÜKAVCIOĞLU - 536 552 13 36</t>
  </si>
  <si>
    <t>MEVLÜT DEMİRBAŞ - 537 603 06 27</t>
  </si>
  <si>
    <t>MUAMMER KIVANÇ - 532 250 56 58</t>
  </si>
  <si>
    <t>MUHAMMET ÜMÜTLÜ - 530 561 67 81</t>
  </si>
  <si>
    <t>MUSTAFA BAŞARAN - 530 600 70 59</t>
  </si>
  <si>
    <t>MUSTAFA KEMAL ER - 532 714 64 28</t>
  </si>
  <si>
    <t>NURULLAH ŞENER - 506 925 77 45</t>
  </si>
  <si>
    <t>LOKMAN AYDOĞAN - 555 300 60 33</t>
  </si>
  <si>
    <t>ÖMER FARUK APAYDIN - 533 812 20 03</t>
  </si>
  <si>
    <t>RAHİM VARIŞ - 535 787 90 86</t>
  </si>
  <si>
    <t>REMZİ KÜÇÜKKARA - 555 665 35 25</t>
  </si>
  <si>
    <t>HASAN AKYAVAŞ - 542 626 60 57</t>
  </si>
  <si>
    <t>AHMET ATIF UZUN - 533 683 05 17</t>
  </si>
  <si>
    <t>AHMET OKUR - 535 770 55 26</t>
  </si>
  <si>
    <t>ALİ EMRE KÜÇÜKSUCU - 533 542 44 43</t>
  </si>
  <si>
    <t>NURİ ÇINAR - 505 581 00 44</t>
  </si>
  <si>
    <t>NESİP PARLAK - 537 593 52 89</t>
  </si>
  <si>
    <t>BİT. S.</t>
  </si>
  <si>
    <t>İl Müftü Yardımcısı</t>
  </si>
  <si>
    <t>ikindiden sonra yaz Pazar yazma</t>
  </si>
  <si>
    <t>MEHMET KOCABAŞ - 05372136600</t>
  </si>
  <si>
    <t>Cumartesi-Pazar-Perşembe yazma haftaiçi öğle sonu yaz.</t>
  </si>
  <si>
    <t>öğleden sonraları yaz</t>
  </si>
  <si>
    <t>MUSTAFA CAN - 537 775 84 57</t>
  </si>
  <si>
    <t xml:space="preserve">Pazar günü yazılmasın </t>
  </si>
  <si>
    <t>Cumartesi ve Pazar yazılmayacak</t>
  </si>
  <si>
    <t>Öğleden sonra yaz Pazar Yazma</t>
  </si>
  <si>
    <t>Hafız Çalıştırıyor Öğleden Sonra Yazılacak</t>
  </si>
  <si>
    <t>Pazar yaz</t>
  </si>
  <si>
    <t>Cumartesi yaz</t>
  </si>
  <si>
    <t>Cuma-Cumartesi sabah yaz</t>
  </si>
  <si>
    <t>Cuma-Cumartesi yaz</t>
  </si>
  <si>
    <t>Pazar günü yazılmasın</t>
  </si>
  <si>
    <t>PAZAR YAZMA ÖĞLEDEN SONRALARI YAZ</t>
  </si>
  <si>
    <t>İMZASI</t>
  </si>
  <si>
    <t>B.S.</t>
  </si>
  <si>
    <t>Y. KASIM ASLANBOĞA -05399630898</t>
  </si>
  <si>
    <t xml:space="preserve">İRFAN ÇAKAL - </t>
  </si>
  <si>
    <t>MUSTAFA AKIN-0538 608 53 52</t>
  </si>
  <si>
    <t>MUSTAFA AKIN- 5386085352</t>
  </si>
  <si>
    <t>YUNUS ERASLAN-5554924501</t>
  </si>
  <si>
    <t>.../12/2016</t>
  </si>
  <si>
    <t>78 İLE BİTTİ</t>
  </si>
  <si>
    <t>MUHAMMET AKSAK - 532 590 42 05</t>
  </si>
  <si>
    <t>DURMUŞ ALİ MUTLU - 533 815 27 15</t>
  </si>
  <si>
    <t>ABDUSSANİT İNAN - 554 721 39 43</t>
  </si>
  <si>
    <t>H. İBRAHİM YUMUŞAK - 537 923 11 33</t>
  </si>
  <si>
    <t>YAKUP ÇEVREN - 555 886 47 64</t>
  </si>
  <si>
    <t xml:space="preserve">Cuma yaz </t>
  </si>
  <si>
    <t>hafta içi  ÖĞLE SONU YAZ Cumartesi yazma</t>
  </si>
  <si>
    <t>ASİL GÖREVLİ</t>
  </si>
  <si>
    <t>YEDEK GÖREVLİ</t>
  </si>
  <si>
    <t>.../01/2017</t>
  </si>
  <si>
    <t>Pazar Cuma Yazılmayacak</t>
  </si>
  <si>
    <t>10 ile bitti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</si>
</sst>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;@"/>
  </numFmts>
  <fonts count="13" x14ac:knownFonts="1">
    <font>
      <sz val="11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b/>
      <i/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sz val="10"/>
      <color theme="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FF0000"/>
      <name val="Calibri"/>
      <family val="2"/>
      <charset val="162"/>
      <scheme val="minor"/>
    </font>
    <font>
      <sz val="11"/>
      <name val="Times New Roman"/>
      <family val="1"/>
      <charset val="162"/>
    </font>
    <font>
      <sz val="11"/>
      <color rgb="FFFF0000"/>
      <name val="Cambria"/>
      <family val="1"/>
      <charset val="162"/>
      <scheme val="major"/>
    </font>
    <font>
      <i/>
      <sz val="9"/>
      <name val="Times New Roman"/>
      <family val="1"/>
      <charset val="162"/>
    </font>
    <font>
      <sz val="9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0" borderId="0" xfId="0" applyFont="1" applyFill="1" applyAlignment="1" applyProtection="1">
      <alignment wrapText="1"/>
      <protection locked="0"/>
    </xf>
    <xf numFmtId="0" fontId="1" fillId="0" borderId="0" xfId="0" applyFont="1" applyFill="1" applyAlignment="1" applyProtection="1">
      <alignment wrapText="1"/>
    </xf>
    <xf numFmtId="164" fontId="1" fillId="0" borderId="0" xfId="0" applyNumberFormat="1" applyFont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wrapText="1"/>
      <protection locked="0"/>
    </xf>
    <xf numFmtId="0" fontId="5" fillId="0" borderId="0" xfId="0" applyFont="1"/>
    <xf numFmtId="0" fontId="0" fillId="0" borderId="1" xfId="0" applyFont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7" fillId="3" borderId="1" xfId="0" applyFont="1" applyFill="1" applyBorder="1"/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5" borderId="1" xfId="0" applyFont="1" applyFill="1" applyBorder="1" applyAlignment="1">
      <alignment vertical="center"/>
    </xf>
    <xf numFmtId="0" fontId="5" fillId="0" borderId="0" xfId="0" applyFont="1" applyAlignment="1"/>
    <xf numFmtId="0" fontId="7" fillId="0" borderId="0" xfId="0" applyFont="1" applyBorder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5" fillId="5" borderId="1" xfId="0" applyFont="1" applyFill="1" applyBorder="1" applyAlignment="1"/>
    <xf numFmtId="0" fontId="1" fillId="2" borderId="1" xfId="0" applyFont="1" applyFill="1" applyBorder="1" applyAlignment="1" applyProtection="1">
      <alignment vertical="center" wrapText="1"/>
    </xf>
    <xf numFmtId="0" fontId="0" fillId="5" borderId="1" xfId="0" applyFill="1" applyBorder="1" applyAlignment="1">
      <alignment vertical="center"/>
    </xf>
    <xf numFmtId="0" fontId="8" fillId="0" borderId="0" xfId="0" applyFont="1"/>
    <xf numFmtId="0" fontId="1" fillId="2" borderId="1" xfId="0" applyFont="1" applyFill="1" applyBorder="1" applyAlignment="1" applyProtection="1">
      <alignment vertical="center" wrapText="1" shrinkToFit="1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4" fillId="2" borderId="0" xfId="0" applyFont="1" applyFill="1" applyAlignment="1" applyProtection="1">
      <alignment wrapText="1"/>
      <protection locked="0"/>
    </xf>
    <xf numFmtId="0" fontId="1" fillId="0" borderId="0" xfId="0" applyFont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vertical="center" textRotation="90" wrapText="1"/>
      <protection locked="0"/>
    </xf>
    <xf numFmtId="0" fontId="1" fillId="0" borderId="0" xfId="0" applyFont="1" applyFill="1" applyBorder="1" applyAlignment="1" applyProtection="1">
      <alignment horizontal="left" textRotation="90" wrapText="1"/>
      <protection locked="0"/>
    </xf>
    <xf numFmtId="0" fontId="1" fillId="0" borderId="0" xfId="0" applyFont="1" applyAlignment="1" applyProtection="1">
      <alignment textRotation="90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20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left" wrapText="1"/>
      <protection locked="0"/>
    </xf>
    <xf numFmtId="0" fontId="10" fillId="0" borderId="0" xfId="0" applyFont="1" applyFill="1" applyAlignment="1" applyProtection="1">
      <alignment wrapText="1"/>
      <protection locked="0"/>
    </xf>
    <xf numFmtId="0" fontId="10" fillId="0" borderId="0" xfId="0" applyFont="1" applyFill="1" applyAlignment="1" applyProtection="1">
      <alignment horizont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 shrinkToFit="1"/>
    </xf>
    <xf numFmtId="0" fontId="6" fillId="3" borderId="1" xfId="0" applyFont="1" applyFill="1" applyBorder="1" applyAlignment="1">
      <alignment vertical="center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vertical="center" wrapText="1" shrinkToFit="1"/>
    </xf>
    <xf numFmtId="0" fontId="1" fillId="0" borderId="0" xfId="0" applyFont="1" applyBorder="1" applyAlignment="1" applyProtection="1">
      <alignment textRotation="90" wrapText="1"/>
      <protection locked="0"/>
    </xf>
    <xf numFmtId="0" fontId="12" fillId="0" borderId="0" xfId="0" applyFont="1" applyFill="1" applyBorder="1" applyAlignment="1" applyProtection="1">
      <alignment horizontal="left" wrapText="1"/>
      <protection locked="0"/>
    </xf>
    <xf numFmtId="0" fontId="12" fillId="0" borderId="0" xfId="0" applyFont="1" applyFill="1" applyBorder="1" applyAlignment="1" applyProtection="1">
      <alignment horizontal="left" textRotation="90" wrapText="1"/>
      <protection locked="0"/>
    </xf>
    <xf numFmtId="0" fontId="12" fillId="0" borderId="0" xfId="0" applyFont="1" applyFill="1" applyAlignment="1" applyProtection="1">
      <alignment wrapText="1"/>
      <protection locked="0"/>
    </xf>
    <xf numFmtId="0" fontId="12" fillId="0" borderId="0" xfId="0" applyFont="1" applyBorder="1" applyAlignment="1" applyProtection="1">
      <alignment textRotation="90" wrapText="1"/>
      <protection locked="0"/>
    </xf>
    <xf numFmtId="0" fontId="12" fillId="0" borderId="0" xfId="0" applyFont="1" applyFill="1" applyAlignment="1" applyProtection="1">
      <alignment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center" wrapText="1"/>
      <protection locked="0"/>
    </xf>
    <xf numFmtId="0" fontId="12" fillId="0" borderId="0" xfId="0" applyFont="1" applyFill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 wrapText="1"/>
    </xf>
    <xf numFmtId="1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textRotation="90" wrapText="1"/>
      <protection locked="0"/>
    </xf>
    <xf numFmtId="0" fontId="1" fillId="2" borderId="3" xfId="0" applyFont="1" applyFill="1" applyBorder="1" applyAlignment="1" applyProtection="1">
      <alignment horizontal="center" vertical="center" textRotation="90" wrapText="1"/>
      <protection locked="0"/>
    </xf>
    <xf numFmtId="0" fontId="1" fillId="2" borderId="4" xfId="0" applyFont="1" applyFill="1" applyBorder="1" applyAlignment="1" applyProtection="1">
      <alignment horizontal="center" vertical="center" textRotation="90" wrapText="1"/>
      <protection locked="0"/>
    </xf>
    <xf numFmtId="20" fontId="9" fillId="2" borderId="5" xfId="0" applyNumberFormat="1" applyFont="1" applyFill="1" applyBorder="1" applyAlignment="1" applyProtection="1">
      <alignment horizontal="center" vertical="center" wrapText="1"/>
      <protection locked="0"/>
    </xf>
    <xf numFmtId="20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 shrinkToFit="1"/>
    </xf>
    <xf numFmtId="0" fontId="1" fillId="2" borderId="7" xfId="0" applyFont="1" applyFill="1" applyBorder="1" applyAlignment="1" applyProtection="1">
      <alignment horizontal="center" vertical="center" wrapText="1" shrinkToFit="1"/>
    </xf>
    <xf numFmtId="0" fontId="1" fillId="2" borderId="6" xfId="0" applyFont="1" applyFill="1" applyBorder="1" applyAlignment="1" applyProtection="1">
      <alignment horizontal="center" vertical="center" wrapText="1" shrinkToFit="1"/>
    </xf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  <xf numFmtId="0" fontId="3" fillId="0" borderId="8" xfId="0" applyFont="1" applyFill="1" applyBorder="1" applyAlignment="1" applyProtection="1">
      <alignment horizontal="left" wrapText="1"/>
      <protection locked="0"/>
    </xf>
    <xf numFmtId="1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151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fgColor rgb="FFC00000"/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fgColor rgb="FFC00000"/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fgColor rgb="FFC00000"/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fgColor rgb="FFC00000"/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fgColor rgb="FFC00000"/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fgColor rgb="FFC00000"/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fgColor rgb="FFC00000"/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fgColor rgb="FFC00000"/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fgColor rgb="FFC00000"/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fgColor rgb="FFC00000"/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fgColor rgb="FFC00000"/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fgColor rgb="FFC00000"/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fgColor rgb="FFC00000"/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fgColor rgb="FFC00000"/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fgColor rgb="FFC00000"/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fgColor rgb="FFC00000"/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fgColor rgb="FFC00000"/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fgColor rgb="FFC00000"/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fgColor rgb="FFC00000"/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fgColor rgb="FFC00000"/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fgColor rgb="FFC00000"/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fgColor rgb="FFC00000"/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fgColor rgb="FFC00000"/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fgColor rgb="FFC00000"/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fgColor rgb="FFC00000"/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fgColor rgb="FFC00000"/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fgColor rgb="FFC00000"/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fgColor rgb="FFC00000"/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fgColor rgb="FFC00000"/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fgColor rgb="FFC00000"/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rgb="FFC00000"/>
  </sheetPr>
  <dimension ref="A1:G90"/>
  <sheetViews>
    <sheetView topLeftCell="A40" workbookViewId="0">
      <selection activeCell="F53" sqref="F53"/>
    </sheetView>
  </sheetViews>
  <sheetFormatPr defaultColWidth="7.42578125" defaultRowHeight="15" x14ac:dyDescent="0.25"/>
  <cols>
    <col min="1" max="1" width="6" style="11" customWidth="1"/>
    <col min="2" max="2" width="4" style="20" bestFit="1" customWidth="1"/>
    <col min="3" max="3" width="12.140625" style="18" bestFit="1" customWidth="1"/>
    <col min="4" max="4" width="38.85546875" style="18" bestFit="1" customWidth="1"/>
    <col min="5" max="5" width="38.85546875" style="11" bestFit="1" customWidth="1"/>
    <col min="6" max="6" width="59.7109375" style="19" bestFit="1" customWidth="1"/>
    <col min="7" max="16384" width="7.42578125" style="11"/>
  </cols>
  <sheetData>
    <row r="1" spans="1:6" x14ac:dyDescent="0.25">
      <c r="A1" s="21">
        <v>1</v>
      </c>
      <c r="B1" s="12">
        <v>1</v>
      </c>
      <c r="C1" s="13" t="s">
        <v>6</v>
      </c>
      <c r="D1" s="13" t="s">
        <v>50</v>
      </c>
      <c r="E1" s="13" t="s">
        <v>59</v>
      </c>
      <c r="F1" s="14" t="s">
        <v>33</v>
      </c>
    </row>
    <row r="2" spans="1:6" x14ac:dyDescent="0.25">
      <c r="A2" s="21">
        <v>2</v>
      </c>
      <c r="B2" s="12">
        <v>2</v>
      </c>
      <c r="C2" s="13" t="s">
        <v>6</v>
      </c>
      <c r="D2" s="13" t="s">
        <v>148</v>
      </c>
      <c r="E2" s="45" t="s">
        <v>155</v>
      </c>
      <c r="F2" s="14" t="s">
        <v>160</v>
      </c>
    </row>
    <row r="3" spans="1:6" x14ac:dyDescent="0.25">
      <c r="A3" s="21">
        <v>3</v>
      </c>
      <c r="B3" s="12">
        <v>3</v>
      </c>
      <c r="C3" s="13" t="s">
        <v>6</v>
      </c>
      <c r="D3" s="13" t="s">
        <v>51</v>
      </c>
      <c r="E3" s="13" t="s">
        <v>60</v>
      </c>
      <c r="F3" s="14" t="s">
        <v>134</v>
      </c>
    </row>
    <row r="4" spans="1:6" x14ac:dyDescent="0.25">
      <c r="A4" s="21">
        <v>4</v>
      </c>
      <c r="B4" s="12">
        <v>4</v>
      </c>
      <c r="C4" s="13" t="s">
        <v>6</v>
      </c>
      <c r="D4" s="13" t="s">
        <v>52</v>
      </c>
      <c r="E4" s="13" t="s">
        <v>61</v>
      </c>
      <c r="F4" s="14" t="s">
        <v>136</v>
      </c>
    </row>
    <row r="5" spans="1:6" x14ac:dyDescent="0.25">
      <c r="A5" s="21">
        <v>5</v>
      </c>
      <c r="B5" s="12">
        <v>5</v>
      </c>
      <c r="C5" s="13" t="s">
        <v>6</v>
      </c>
      <c r="D5" s="13" t="s">
        <v>53</v>
      </c>
      <c r="E5" s="13" t="s">
        <v>62</v>
      </c>
      <c r="F5" s="14"/>
    </row>
    <row r="6" spans="1:6" x14ac:dyDescent="0.25">
      <c r="A6" s="21">
        <v>6</v>
      </c>
      <c r="B6" s="12">
        <v>6</v>
      </c>
      <c r="C6" s="13" t="s">
        <v>6</v>
      </c>
      <c r="D6" s="13" t="s">
        <v>135</v>
      </c>
      <c r="E6" s="13" t="s">
        <v>63</v>
      </c>
      <c r="F6" s="14" t="s">
        <v>144</v>
      </c>
    </row>
    <row r="7" spans="1:6" x14ac:dyDescent="0.25">
      <c r="A7" s="21">
        <v>7</v>
      </c>
      <c r="B7" s="12">
        <v>7</v>
      </c>
      <c r="C7" s="13" t="s">
        <v>6</v>
      </c>
      <c r="D7" s="13" t="s">
        <v>149</v>
      </c>
      <c r="E7" s="13" t="s">
        <v>64</v>
      </c>
      <c r="F7" s="14" t="s">
        <v>41</v>
      </c>
    </row>
    <row r="8" spans="1:6" x14ac:dyDescent="0.25">
      <c r="A8" s="21">
        <v>8</v>
      </c>
      <c r="B8" s="12">
        <v>8</v>
      </c>
      <c r="C8" s="13" t="s">
        <v>6</v>
      </c>
      <c r="D8" s="13" t="s">
        <v>54</v>
      </c>
      <c r="E8" s="45" t="s">
        <v>159</v>
      </c>
      <c r="F8" s="14"/>
    </row>
    <row r="9" spans="1:6" x14ac:dyDescent="0.25">
      <c r="A9" s="21">
        <v>9</v>
      </c>
      <c r="B9" s="12">
        <v>9</v>
      </c>
      <c r="C9" s="13" t="s">
        <v>6</v>
      </c>
      <c r="D9" s="13" t="s">
        <v>55</v>
      </c>
      <c r="E9" s="13" t="s">
        <v>65</v>
      </c>
      <c r="F9" s="14" t="s">
        <v>28</v>
      </c>
    </row>
    <row r="10" spans="1:6" x14ac:dyDescent="0.25">
      <c r="A10" s="21">
        <v>10</v>
      </c>
      <c r="B10" s="12">
        <v>10</v>
      </c>
      <c r="C10" s="13" t="s">
        <v>6</v>
      </c>
      <c r="D10" s="45" t="s">
        <v>156</v>
      </c>
      <c r="E10" s="13" t="s">
        <v>66</v>
      </c>
      <c r="F10" s="14"/>
    </row>
    <row r="11" spans="1:6" x14ac:dyDescent="0.25">
      <c r="A11" s="21">
        <v>11</v>
      </c>
      <c r="B11" s="12">
        <v>11</v>
      </c>
      <c r="C11" s="13" t="s">
        <v>6</v>
      </c>
      <c r="D11" s="45" t="s">
        <v>158</v>
      </c>
      <c r="E11" s="13" t="s">
        <v>67</v>
      </c>
      <c r="F11" s="14"/>
    </row>
    <row r="12" spans="1:6" x14ac:dyDescent="0.25">
      <c r="A12" s="21">
        <v>12</v>
      </c>
      <c r="B12" s="12">
        <v>12</v>
      </c>
      <c r="C12" s="13" t="s">
        <v>6</v>
      </c>
      <c r="D12" s="45" t="s">
        <v>157</v>
      </c>
      <c r="E12" s="13" t="s">
        <v>68</v>
      </c>
      <c r="F12" s="14"/>
    </row>
    <row r="13" spans="1:6" x14ac:dyDescent="0.25">
      <c r="A13" s="21">
        <v>13</v>
      </c>
      <c r="B13" s="12">
        <v>13</v>
      </c>
      <c r="C13" s="13" t="s">
        <v>6</v>
      </c>
      <c r="D13" s="13" t="s">
        <v>56</v>
      </c>
      <c r="E13" s="13" t="s">
        <v>69</v>
      </c>
      <c r="F13" s="14"/>
    </row>
    <row r="14" spans="1:6" x14ac:dyDescent="0.25">
      <c r="A14" s="21">
        <v>14</v>
      </c>
      <c r="B14" s="12">
        <v>14</v>
      </c>
      <c r="C14" s="13" t="s">
        <v>6</v>
      </c>
      <c r="D14" s="13" t="s">
        <v>57</v>
      </c>
      <c r="E14" s="13" t="s">
        <v>70</v>
      </c>
      <c r="F14" s="14" t="s">
        <v>32</v>
      </c>
    </row>
    <row r="15" spans="1:6" x14ac:dyDescent="0.25">
      <c r="A15" s="21">
        <v>15</v>
      </c>
      <c r="B15" s="12">
        <v>15</v>
      </c>
      <c r="C15" s="13" t="s">
        <v>6</v>
      </c>
      <c r="D15" s="13" t="s">
        <v>58</v>
      </c>
      <c r="E15" s="13" t="s">
        <v>71</v>
      </c>
      <c r="F15" s="14" t="s">
        <v>10</v>
      </c>
    </row>
    <row r="16" spans="1:6" x14ac:dyDescent="0.25">
      <c r="A16" s="21">
        <v>16</v>
      </c>
      <c r="B16" s="12">
        <v>16</v>
      </c>
      <c r="C16" s="13" t="s">
        <v>6</v>
      </c>
      <c r="D16" s="13" t="s">
        <v>59</v>
      </c>
      <c r="E16" s="13" t="s">
        <v>50</v>
      </c>
      <c r="F16" s="14" t="s">
        <v>140</v>
      </c>
    </row>
    <row r="17" spans="1:6" x14ac:dyDescent="0.25">
      <c r="A17" s="21">
        <v>17</v>
      </c>
      <c r="B17" s="12">
        <v>17</v>
      </c>
      <c r="C17" s="13" t="s">
        <v>6</v>
      </c>
      <c r="D17" s="45" t="s">
        <v>155</v>
      </c>
      <c r="E17" s="13" t="s">
        <v>148</v>
      </c>
      <c r="F17" s="14"/>
    </row>
    <row r="18" spans="1:6" x14ac:dyDescent="0.25">
      <c r="A18" s="21">
        <v>18</v>
      </c>
      <c r="B18" s="12">
        <v>18</v>
      </c>
      <c r="C18" s="13" t="s">
        <v>6</v>
      </c>
      <c r="D18" s="13" t="s">
        <v>60</v>
      </c>
      <c r="E18" s="13" t="s">
        <v>51</v>
      </c>
      <c r="F18" s="14" t="s">
        <v>145</v>
      </c>
    </row>
    <row r="19" spans="1:6" x14ac:dyDescent="0.25">
      <c r="A19" s="21">
        <v>19</v>
      </c>
      <c r="B19" s="12">
        <v>19</v>
      </c>
      <c r="C19" s="13" t="s">
        <v>6</v>
      </c>
      <c r="D19" s="13" t="s">
        <v>61</v>
      </c>
      <c r="E19" s="13" t="s">
        <v>52</v>
      </c>
      <c r="F19" s="14"/>
    </row>
    <row r="20" spans="1:6" x14ac:dyDescent="0.25">
      <c r="A20" s="21">
        <v>20</v>
      </c>
      <c r="B20" s="12">
        <v>20</v>
      </c>
      <c r="C20" s="13" t="s">
        <v>6</v>
      </c>
      <c r="D20" s="13" t="s">
        <v>62</v>
      </c>
      <c r="E20" s="13" t="s">
        <v>53</v>
      </c>
      <c r="F20" s="14" t="s">
        <v>33</v>
      </c>
    </row>
    <row r="21" spans="1:6" x14ac:dyDescent="0.25">
      <c r="A21" s="21">
        <v>21</v>
      </c>
      <c r="B21" s="12">
        <v>21</v>
      </c>
      <c r="C21" s="13" t="s">
        <v>6</v>
      </c>
      <c r="D21" s="13" t="s">
        <v>63</v>
      </c>
      <c r="E21" s="13" t="s">
        <v>135</v>
      </c>
      <c r="F21" s="14"/>
    </row>
    <row r="22" spans="1:6" x14ac:dyDescent="0.25">
      <c r="A22" s="21">
        <v>22</v>
      </c>
      <c r="B22" s="12">
        <v>22</v>
      </c>
      <c r="C22" s="13" t="s">
        <v>6</v>
      </c>
      <c r="D22" s="13" t="s">
        <v>64</v>
      </c>
      <c r="E22" s="13" t="s">
        <v>149</v>
      </c>
      <c r="F22" s="14"/>
    </row>
    <row r="23" spans="1:6" x14ac:dyDescent="0.25">
      <c r="A23" s="21">
        <v>23</v>
      </c>
      <c r="B23" s="12">
        <v>23</v>
      </c>
      <c r="C23" s="13" t="s">
        <v>6</v>
      </c>
      <c r="D23" s="45" t="s">
        <v>159</v>
      </c>
      <c r="E23" s="13" t="s">
        <v>54</v>
      </c>
      <c r="F23" s="14"/>
    </row>
    <row r="24" spans="1:6" x14ac:dyDescent="0.25">
      <c r="A24" s="21">
        <v>24</v>
      </c>
      <c r="B24" s="12">
        <v>24</v>
      </c>
      <c r="C24" s="13" t="s">
        <v>6</v>
      </c>
      <c r="D24" s="13" t="s">
        <v>65</v>
      </c>
      <c r="E24" s="13" t="s">
        <v>55</v>
      </c>
      <c r="F24" s="14" t="s">
        <v>139</v>
      </c>
    </row>
    <row r="25" spans="1:6" x14ac:dyDescent="0.25">
      <c r="A25" s="21">
        <v>25</v>
      </c>
      <c r="B25" s="12">
        <v>25</v>
      </c>
      <c r="C25" s="13" t="s">
        <v>6</v>
      </c>
      <c r="D25" s="13" t="s">
        <v>66</v>
      </c>
      <c r="E25" s="45" t="s">
        <v>156</v>
      </c>
      <c r="F25" s="14"/>
    </row>
    <row r="26" spans="1:6" x14ac:dyDescent="0.25">
      <c r="A26" s="21">
        <v>26</v>
      </c>
      <c r="B26" s="12">
        <v>26</v>
      </c>
      <c r="C26" s="13" t="s">
        <v>6</v>
      </c>
      <c r="D26" s="13" t="s">
        <v>67</v>
      </c>
      <c r="E26" s="45" t="s">
        <v>158</v>
      </c>
      <c r="F26" s="14"/>
    </row>
    <row r="27" spans="1:6" x14ac:dyDescent="0.25">
      <c r="A27" s="21">
        <v>27</v>
      </c>
      <c r="B27" s="12">
        <v>27</v>
      </c>
      <c r="C27" s="13" t="s">
        <v>6</v>
      </c>
      <c r="D27" s="13" t="s">
        <v>68</v>
      </c>
      <c r="E27" s="45" t="s">
        <v>157</v>
      </c>
      <c r="F27" s="14"/>
    </row>
    <row r="28" spans="1:6" x14ac:dyDescent="0.25">
      <c r="A28" s="21">
        <v>28</v>
      </c>
      <c r="B28" s="12">
        <v>28</v>
      </c>
      <c r="C28" s="13" t="s">
        <v>6</v>
      </c>
      <c r="D28" s="13" t="s">
        <v>69</v>
      </c>
      <c r="E28" s="13" t="s">
        <v>56</v>
      </c>
      <c r="F28" s="14"/>
    </row>
    <row r="29" spans="1:6" x14ac:dyDescent="0.25">
      <c r="A29" s="21">
        <v>29</v>
      </c>
      <c r="B29" s="12">
        <v>29</v>
      </c>
      <c r="C29" s="13" t="s">
        <v>6</v>
      </c>
      <c r="D29" s="13" t="s">
        <v>70</v>
      </c>
      <c r="E29" s="13" t="s">
        <v>57</v>
      </c>
      <c r="F29" s="14"/>
    </row>
    <row r="30" spans="1:6" x14ac:dyDescent="0.25">
      <c r="A30" s="21">
        <v>30</v>
      </c>
      <c r="B30" s="12">
        <v>30</v>
      </c>
      <c r="C30" s="13" t="s">
        <v>6</v>
      </c>
      <c r="D30" s="13" t="s">
        <v>71</v>
      </c>
      <c r="E30" s="13" t="s">
        <v>58</v>
      </c>
      <c r="F30" s="14" t="s">
        <v>48</v>
      </c>
    </row>
    <row r="31" spans="1:6" x14ac:dyDescent="0.25">
      <c r="A31" s="21">
        <v>31</v>
      </c>
      <c r="B31" s="12">
        <v>1</v>
      </c>
      <c r="C31" s="15" t="s">
        <v>4</v>
      </c>
      <c r="D31" s="15" t="s">
        <v>72</v>
      </c>
      <c r="E31" s="15" t="s">
        <v>87</v>
      </c>
      <c r="F31" s="14" t="s">
        <v>46</v>
      </c>
    </row>
    <row r="32" spans="1:6" x14ac:dyDescent="0.25">
      <c r="A32" s="21">
        <v>32</v>
      </c>
      <c r="B32" s="12">
        <v>2</v>
      </c>
      <c r="C32" s="15" t="s">
        <v>4</v>
      </c>
      <c r="D32" s="15" t="s">
        <v>73</v>
      </c>
      <c r="E32" s="15" t="s">
        <v>88</v>
      </c>
      <c r="F32" s="14" t="s">
        <v>32</v>
      </c>
    </row>
    <row r="33" spans="1:7" x14ac:dyDescent="0.25">
      <c r="A33" s="21">
        <v>33</v>
      </c>
      <c r="B33" s="12">
        <v>3</v>
      </c>
      <c r="C33" s="16" t="s">
        <v>4</v>
      </c>
      <c r="D33" s="16" t="s">
        <v>74</v>
      </c>
      <c r="E33" s="15" t="s">
        <v>152</v>
      </c>
      <c r="F33" s="14" t="s">
        <v>131</v>
      </c>
    </row>
    <row r="34" spans="1:7" x14ac:dyDescent="0.25">
      <c r="A34" s="21">
        <v>34</v>
      </c>
      <c r="B34" s="12">
        <v>4</v>
      </c>
      <c r="C34" s="15" t="s">
        <v>4</v>
      </c>
      <c r="D34" s="15" t="s">
        <v>75</v>
      </c>
      <c r="E34" s="15" t="s">
        <v>89</v>
      </c>
      <c r="F34" s="14"/>
    </row>
    <row r="35" spans="1:7" x14ac:dyDescent="0.25">
      <c r="A35" s="21">
        <v>35</v>
      </c>
      <c r="B35" s="12">
        <v>5</v>
      </c>
      <c r="C35" s="15" t="s">
        <v>4</v>
      </c>
      <c r="D35" s="15" t="s">
        <v>76</v>
      </c>
      <c r="E35" s="15" t="s">
        <v>90</v>
      </c>
      <c r="F35" s="14"/>
    </row>
    <row r="36" spans="1:7" x14ac:dyDescent="0.25">
      <c r="A36" s="21">
        <v>36</v>
      </c>
      <c r="B36" s="12">
        <v>6</v>
      </c>
      <c r="C36" s="15" t="s">
        <v>4</v>
      </c>
      <c r="D36" s="15" t="s">
        <v>77</v>
      </c>
      <c r="E36" s="15" t="s">
        <v>91</v>
      </c>
      <c r="F36" s="14"/>
    </row>
    <row r="37" spans="1:7" x14ac:dyDescent="0.25">
      <c r="A37" s="21">
        <v>37</v>
      </c>
      <c r="B37" s="12">
        <v>7</v>
      </c>
      <c r="C37" s="15" t="s">
        <v>4</v>
      </c>
      <c r="D37" s="25" t="s">
        <v>82</v>
      </c>
      <c r="E37" s="15" t="s">
        <v>92</v>
      </c>
      <c r="F37" s="14" t="s">
        <v>36</v>
      </c>
      <c r="G37" s="11" t="s">
        <v>78</v>
      </c>
    </row>
    <row r="38" spans="1:7" x14ac:dyDescent="0.25">
      <c r="A38" s="21">
        <v>38</v>
      </c>
      <c r="B38" s="12">
        <v>8</v>
      </c>
      <c r="C38" s="15" t="s">
        <v>4</v>
      </c>
      <c r="D38" s="15" t="s">
        <v>79</v>
      </c>
      <c r="E38" s="15" t="s">
        <v>93</v>
      </c>
      <c r="F38" s="14"/>
    </row>
    <row r="39" spans="1:7" x14ac:dyDescent="0.25">
      <c r="A39" s="21">
        <v>39</v>
      </c>
      <c r="B39" s="12">
        <v>9</v>
      </c>
      <c r="C39" s="15" t="s">
        <v>4</v>
      </c>
      <c r="D39" s="15" t="s">
        <v>80</v>
      </c>
      <c r="E39" s="15" t="s">
        <v>94</v>
      </c>
      <c r="F39" s="14" t="s">
        <v>142</v>
      </c>
    </row>
    <row r="40" spans="1:7" x14ac:dyDescent="0.25">
      <c r="A40" s="21">
        <v>40</v>
      </c>
      <c r="B40" s="12">
        <v>10</v>
      </c>
      <c r="C40" s="15" t="s">
        <v>4</v>
      </c>
      <c r="D40" s="15" t="s">
        <v>81</v>
      </c>
      <c r="E40" s="15" t="s">
        <v>95</v>
      </c>
      <c r="F40" s="14"/>
    </row>
    <row r="41" spans="1:7" x14ac:dyDescent="0.25">
      <c r="A41" s="21">
        <v>41</v>
      </c>
      <c r="B41" s="12">
        <v>11</v>
      </c>
      <c r="C41" s="15" t="s">
        <v>4</v>
      </c>
      <c r="D41" s="15" t="s">
        <v>78</v>
      </c>
      <c r="E41" s="15" t="s">
        <v>96</v>
      </c>
      <c r="F41" s="14" t="s">
        <v>141</v>
      </c>
    </row>
    <row r="42" spans="1:7" x14ac:dyDescent="0.25">
      <c r="A42" s="21">
        <v>42</v>
      </c>
      <c r="B42" s="12">
        <v>12</v>
      </c>
      <c r="C42" s="15" t="s">
        <v>4</v>
      </c>
      <c r="D42" s="15" t="s">
        <v>83</v>
      </c>
      <c r="E42" s="15" t="s">
        <v>97</v>
      </c>
      <c r="F42" s="14"/>
    </row>
    <row r="43" spans="1:7" x14ac:dyDescent="0.25">
      <c r="A43" s="21">
        <v>43</v>
      </c>
      <c r="B43" s="12">
        <v>13</v>
      </c>
      <c r="C43" s="15" t="s">
        <v>4</v>
      </c>
      <c r="D43" s="15" t="s">
        <v>84</v>
      </c>
      <c r="E43" s="15" t="s">
        <v>98</v>
      </c>
      <c r="F43" s="14" t="s">
        <v>16</v>
      </c>
    </row>
    <row r="44" spans="1:7" x14ac:dyDescent="0.25">
      <c r="A44" s="21">
        <v>44</v>
      </c>
      <c r="B44" s="12">
        <v>14</v>
      </c>
      <c r="C44" s="15" t="s">
        <v>4</v>
      </c>
      <c r="D44" s="15" t="s">
        <v>85</v>
      </c>
      <c r="E44" s="15" t="s">
        <v>99</v>
      </c>
      <c r="F44" s="14"/>
    </row>
    <row r="45" spans="1:7" x14ac:dyDescent="0.25">
      <c r="A45" s="21">
        <v>45</v>
      </c>
      <c r="B45" s="12">
        <v>15</v>
      </c>
      <c r="C45" s="15" t="s">
        <v>4</v>
      </c>
      <c r="D45" s="15" t="s">
        <v>86</v>
      </c>
      <c r="E45" s="15" t="s">
        <v>117</v>
      </c>
      <c r="F45" s="14" t="s">
        <v>47</v>
      </c>
    </row>
    <row r="46" spans="1:7" x14ac:dyDescent="0.25">
      <c r="A46" s="21">
        <v>46</v>
      </c>
      <c r="B46" s="12">
        <v>16</v>
      </c>
      <c r="C46" s="15" t="s">
        <v>4</v>
      </c>
      <c r="D46" s="15" t="s">
        <v>87</v>
      </c>
      <c r="E46" s="15" t="s">
        <v>72</v>
      </c>
      <c r="F46" s="14"/>
    </row>
    <row r="47" spans="1:7" x14ac:dyDescent="0.25">
      <c r="A47" s="21">
        <v>47</v>
      </c>
      <c r="B47" s="12">
        <v>17</v>
      </c>
      <c r="C47" s="15" t="s">
        <v>4</v>
      </c>
      <c r="D47" s="15" t="s">
        <v>88</v>
      </c>
      <c r="E47" s="15" t="s">
        <v>73</v>
      </c>
      <c r="F47" s="14"/>
    </row>
    <row r="48" spans="1:7" x14ac:dyDescent="0.25">
      <c r="A48" s="21">
        <v>48</v>
      </c>
      <c r="B48" s="12">
        <v>18</v>
      </c>
      <c r="C48" s="15" t="s">
        <v>4</v>
      </c>
      <c r="D48" s="15" t="s">
        <v>152</v>
      </c>
      <c r="E48" s="16" t="s">
        <v>74</v>
      </c>
      <c r="F48" s="14"/>
    </row>
    <row r="49" spans="1:6" x14ac:dyDescent="0.25">
      <c r="A49" s="21">
        <v>49</v>
      </c>
      <c r="B49" s="12">
        <v>19</v>
      </c>
      <c r="C49" s="15" t="s">
        <v>4</v>
      </c>
      <c r="D49" s="15" t="s">
        <v>89</v>
      </c>
      <c r="E49" s="15" t="s">
        <v>75</v>
      </c>
      <c r="F49" s="14" t="s">
        <v>165</v>
      </c>
    </row>
    <row r="50" spans="1:6" x14ac:dyDescent="0.25">
      <c r="A50" s="21">
        <v>50</v>
      </c>
      <c r="B50" s="12">
        <v>20</v>
      </c>
      <c r="C50" s="15" t="s">
        <v>4</v>
      </c>
      <c r="D50" s="15" t="s">
        <v>90</v>
      </c>
      <c r="E50" s="15" t="s">
        <v>76</v>
      </c>
      <c r="F50" s="14"/>
    </row>
    <row r="51" spans="1:6" x14ac:dyDescent="0.25">
      <c r="A51" s="21">
        <v>51</v>
      </c>
      <c r="B51" s="12">
        <v>21</v>
      </c>
      <c r="C51" s="15" t="s">
        <v>4</v>
      </c>
      <c r="D51" s="15" t="s">
        <v>91</v>
      </c>
      <c r="E51" s="15" t="s">
        <v>77</v>
      </c>
      <c r="F51" s="14"/>
    </row>
    <row r="52" spans="1:6" x14ac:dyDescent="0.25">
      <c r="A52" s="21">
        <v>52</v>
      </c>
      <c r="B52" s="12">
        <v>22</v>
      </c>
      <c r="C52" s="15" t="s">
        <v>4</v>
      </c>
      <c r="D52" s="15" t="s">
        <v>92</v>
      </c>
      <c r="E52" s="25" t="s">
        <v>82</v>
      </c>
      <c r="F52" s="14" t="s">
        <v>30</v>
      </c>
    </row>
    <row r="53" spans="1:6" x14ac:dyDescent="0.25">
      <c r="A53" s="21">
        <v>53</v>
      </c>
      <c r="B53" s="12">
        <v>23</v>
      </c>
      <c r="C53" s="15" t="s">
        <v>4</v>
      </c>
      <c r="D53" s="15" t="s">
        <v>93</v>
      </c>
      <c r="E53" s="15" t="s">
        <v>79</v>
      </c>
      <c r="F53" s="14" t="s">
        <v>35</v>
      </c>
    </row>
    <row r="54" spans="1:6" x14ac:dyDescent="0.25">
      <c r="A54" s="21">
        <v>54</v>
      </c>
      <c r="B54" s="12">
        <v>24</v>
      </c>
      <c r="C54" s="15" t="s">
        <v>4</v>
      </c>
      <c r="D54" s="15" t="s">
        <v>94</v>
      </c>
      <c r="E54" s="15" t="s">
        <v>80</v>
      </c>
      <c r="F54" s="14" t="s">
        <v>23</v>
      </c>
    </row>
    <row r="55" spans="1:6" x14ac:dyDescent="0.25">
      <c r="A55" s="21">
        <v>55</v>
      </c>
      <c r="B55" s="12">
        <v>25</v>
      </c>
      <c r="C55" s="15" t="s">
        <v>4</v>
      </c>
      <c r="D55" s="15" t="s">
        <v>95</v>
      </c>
      <c r="E55" s="15" t="s">
        <v>81</v>
      </c>
      <c r="F55" s="14" t="s">
        <v>29</v>
      </c>
    </row>
    <row r="56" spans="1:6" x14ac:dyDescent="0.25">
      <c r="A56" s="21">
        <v>56</v>
      </c>
      <c r="B56" s="12">
        <v>26</v>
      </c>
      <c r="C56" s="15" t="s">
        <v>4</v>
      </c>
      <c r="D56" s="15" t="s">
        <v>96</v>
      </c>
      <c r="E56" s="15" t="s">
        <v>78</v>
      </c>
      <c r="F56" s="14" t="s">
        <v>24</v>
      </c>
    </row>
    <row r="57" spans="1:6" x14ac:dyDescent="0.25">
      <c r="A57" s="21">
        <v>57</v>
      </c>
      <c r="B57" s="12">
        <v>27</v>
      </c>
      <c r="C57" s="15" t="s">
        <v>4</v>
      </c>
      <c r="D57" s="15" t="s">
        <v>97</v>
      </c>
      <c r="E57" s="15" t="s">
        <v>83</v>
      </c>
      <c r="F57" s="14" t="s">
        <v>49</v>
      </c>
    </row>
    <row r="58" spans="1:6" x14ac:dyDescent="0.25">
      <c r="A58" s="21">
        <v>58</v>
      </c>
      <c r="B58" s="12">
        <v>28</v>
      </c>
      <c r="C58" s="15" t="s">
        <v>4</v>
      </c>
      <c r="D58" s="15" t="s">
        <v>98</v>
      </c>
      <c r="E58" s="15" t="s">
        <v>84</v>
      </c>
      <c r="F58" s="14" t="s">
        <v>25</v>
      </c>
    </row>
    <row r="59" spans="1:6" x14ac:dyDescent="0.25">
      <c r="A59" s="21">
        <v>59</v>
      </c>
      <c r="B59" s="12">
        <v>29</v>
      </c>
      <c r="C59" s="15" t="s">
        <v>4</v>
      </c>
      <c r="D59" s="15" t="s">
        <v>99</v>
      </c>
      <c r="E59" s="15" t="s">
        <v>85</v>
      </c>
      <c r="F59" s="14" t="s">
        <v>11</v>
      </c>
    </row>
    <row r="60" spans="1:6" x14ac:dyDescent="0.25">
      <c r="A60" s="21">
        <v>60</v>
      </c>
      <c r="B60" s="12">
        <v>30</v>
      </c>
      <c r="C60" s="15" t="s">
        <v>4</v>
      </c>
      <c r="D60" s="15" t="s">
        <v>117</v>
      </c>
      <c r="E60" s="15" t="s">
        <v>86</v>
      </c>
      <c r="F60" s="14" t="s">
        <v>48</v>
      </c>
    </row>
    <row r="61" spans="1:6" x14ac:dyDescent="0.25">
      <c r="A61" s="21">
        <v>61</v>
      </c>
      <c r="B61" s="12">
        <v>1</v>
      </c>
      <c r="C61" s="17" t="s">
        <v>8</v>
      </c>
      <c r="D61" s="17" t="s">
        <v>100</v>
      </c>
      <c r="E61" s="17" t="s">
        <v>114</v>
      </c>
      <c r="F61" s="14" t="s">
        <v>10</v>
      </c>
    </row>
    <row r="62" spans="1:6" x14ac:dyDescent="0.25">
      <c r="A62" s="21">
        <v>62</v>
      </c>
      <c r="B62" s="12">
        <v>2</v>
      </c>
      <c r="C62" s="17" t="s">
        <v>8</v>
      </c>
      <c r="D62" s="17" t="s">
        <v>101</v>
      </c>
      <c r="E62" s="17" t="s">
        <v>115</v>
      </c>
      <c r="F62" s="14" t="s">
        <v>133</v>
      </c>
    </row>
    <row r="63" spans="1:6" x14ac:dyDescent="0.25">
      <c r="A63" s="21">
        <v>63</v>
      </c>
      <c r="B63" s="12">
        <v>3</v>
      </c>
      <c r="C63" s="17" t="s">
        <v>8</v>
      </c>
      <c r="D63" s="17" t="s">
        <v>102</v>
      </c>
      <c r="E63" s="17" t="s">
        <v>116</v>
      </c>
      <c r="F63" s="14" t="s">
        <v>17</v>
      </c>
    </row>
    <row r="64" spans="1:6" x14ac:dyDescent="0.25">
      <c r="A64" s="21">
        <v>64</v>
      </c>
      <c r="B64" s="12">
        <v>4</v>
      </c>
      <c r="C64" s="17" t="s">
        <v>8</v>
      </c>
      <c r="D64" s="17" t="s">
        <v>103</v>
      </c>
      <c r="E64" s="17" t="s">
        <v>118</v>
      </c>
      <c r="F64" s="14" t="s">
        <v>42</v>
      </c>
    </row>
    <row r="65" spans="1:6" x14ac:dyDescent="0.25">
      <c r="A65" s="21">
        <v>65</v>
      </c>
      <c r="B65" s="12">
        <v>5</v>
      </c>
      <c r="C65" s="17" t="s">
        <v>8</v>
      </c>
      <c r="D65" s="17" t="s">
        <v>104</v>
      </c>
      <c r="E65" s="17" t="s">
        <v>119</v>
      </c>
      <c r="F65" s="14" t="s">
        <v>137</v>
      </c>
    </row>
    <row r="66" spans="1:6" x14ac:dyDescent="0.25">
      <c r="A66" s="21">
        <v>66</v>
      </c>
      <c r="B66" s="12">
        <v>6</v>
      </c>
      <c r="C66" s="17" t="s">
        <v>8</v>
      </c>
      <c r="D66" s="17" t="s">
        <v>105</v>
      </c>
      <c r="E66" s="17" t="s">
        <v>120</v>
      </c>
      <c r="F66" s="14" t="s">
        <v>40</v>
      </c>
    </row>
    <row r="67" spans="1:6" x14ac:dyDescent="0.25">
      <c r="A67" s="21">
        <v>67</v>
      </c>
      <c r="B67" s="12">
        <v>7</v>
      </c>
      <c r="C67" s="17" t="s">
        <v>8</v>
      </c>
      <c r="D67" s="17" t="s">
        <v>106</v>
      </c>
      <c r="E67" s="17" t="s">
        <v>121</v>
      </c>
      <c r="F67" s="14" t="s">
        <v>40</v>
      </c>
    </row>
    <row r="68" spans="1:6" x14ac:dyDescent="0.25">
      <c r="A68" s="21">
        <v>68</v>
      </c>
      <c r="B68" s="12">
        <v>8</v>
      </c>
      <c r="C68" s="17" t="s">
        <v>8</v>
      </c>
      <c r="D68" s="17" t="s">
        <v>107</v>
      </c>
      <c r="E68" s="24" t="s">
        <v>150</v>
      </c>
      <c r="F68" s="14"/>
    </row>
    <row r="69" spans="1:6" x14ac:dyDescent="0.25">
      <c r="A69" s="21">
        <v>69</v>
      </c>
      <c r="B69" s="12">
        <v>9</v>
      </c>
      <c r="C69" s="17" t="s">
        <v>8</v>
      </c>
      <c r="D69" s="17" t="s">
        <v>108</v>
      </c>
      <c r="E69" s="17" t="s">
        <v>122</v>
      </c>
      <c r="F69" s="14" t="s">
        <v>35</v>
      </c>
    </row>
    <row r="70" spans="1:6" x14ac:dyDescent="0.25">
      <c r="A70" s="21">
        <v>70</v>
      </c>
      <c r="B70" s="12">
        <v>10</v>
      </c>
      <c r="C70" s="17" t="s">
        <v>8</v>
      </c>
      <c r="D70" s="17" t="s">
        <v>109</v>
      </c>
      <c r="E70" s="17" t="s">
        <v>123</v>
      </c>
      <c r="F70" s="14" t="s">
        <v>10</v>
      </c>
    </row>
    <row r="71" spans="1:6" x14ac:dyDescent="0.25">
      <c r="A71" s="21">
        <v>71</v>
      </c>
      <c r="B71" s="12">
        <v>11</v>
      </c>
      <c r="C71" s="17" t="s">
        <v>8</v>
      </c>
      <c r="D71" s="17" t="s">
        <v>110</v>
      </c>
      <c r="E71" s="17" t="s">
        <v>124</v>
      </c>
      <c r="F71" s="14" t="s">
        <v>44</v>
      </c>
    </row>
    <row r="72" spans="1:6" x14ac:dyDescent="0.25">
      <c r="A72" s="21">
        <v>72</v>
      </c>
      <c r="B72" s="12">
        <v>12</v>
      </c>
      <c r="C72" s="17" t="s">
        <v>8</v>
      </c>
      <c r="D72" s="17" t="s">
        <v>111</v>
      </c>
      <c r="E72" s="17" t="s">
        <v>125</v>
      </c>
      <c r="F72" s="14" t="s">
        <v>31</v>
      </c>
    </row>
    <row r="73" spans="1:6" x14ac:dyDescent="0.25">
      <c r="A73" s="21">
        <v>73</v>
      </c>
      <c r="B73" s="12">
        <v>13</v>
      </c>
      <c r="C73" s="17" t="s">
        <v>8</v>
      </c>
      <c r="D73" s="24" t="s">
        <v>132</v>
      </c>
      <c r="E73" s="17" t="s">
        <v>126</v>
      </c>
      <c r="F73" s="14" t="s">
        <v>13</v>
      </c>
    </row>
    <row r="74" spans="1:6" x14ac:dyDescent="0.25">
      <c r="A74" s="21">
        <v>74</v>
      </c>
      <c r="B74" s="12">
        <v>14</v>
      </c>
      <c r="C74" s="17" t="s">
        <v>8</v>
      </c>
      <c r="D74" s="24" t="s">
        <v>112</v>
      </c>
      <c r="E74" s="17" t="s">
        <v>127</v>
      </c>
      <c r="F74" s="14" t="s">
        <v>140</v>
      </c>
    </row>
    <row r="75" spans="1:6" x14ac:dyDescent="0.25">
      <c r="A75" s="21">
        <v>75</v>
      </c>
      <c r="B75" s="12">
        <v>15</v>
      </c>
      <c r="C75" s="17" t="s">
        <v>8</v>
      </c>
      <c r="D75" s="17" t="s">
        <v>113</v>
      </c>
      <c r="E75" s="22" t="s">
        <v>128</v>
      </c>
      <c r="F75" s="14"/>
    </row>
    <row r="76" spans="1:6" x14ac:dyDescent="0.25">
      <c r="A76" s="21">
        <v>76</v>
      </c>
      <c r="B76" s="12">
        <v>16</v>
      </c>
      <c r="C76" s="17" t="s">
        <v>8</v>
      </c>
      <c r="D76" s="17" t="s">
        <v>114</v>
      </c>
      <c r="E76" s="17" t="s">
        <v>100</v>
      </c>
      <c r="F76" s="14" t="s">
        <v>45</v>
      </c>
    </row>
    <row r="77" spans="1:6" x14ac:dyDescent="0.25">
      <c r="A77" s="21">
        <v>77</v>
      </c>
      <c r="B77" s="12">
        <v>17</v>
      </c>
      <c r="C77" s="17" t="s">
        <v>8</v>
      </c>
      <c r="D77" s="17" t="s">
        <v>115</v>
      </c>
      <c r="E77" s="17" t="s">
        <v>101</v>
      </c>
      <c r="F77" s="14" t="s">
        <v>45</v>
      </c>
    </row>
    <row r="78" spans="1:6" x14ac:dyDescent="0.25">
      <c r="A78" s="21">
        <v>78</v>
      </c>
      <c r="B78" s="12">
        <v>18</v>
      </c>
      <c r="C78" s="17" t="s">
        <v>8</v>
      </c>
      <c r="D78" s="17" t="s">
        <v>116</v>
      </c>
      <c r="E78" s="17" t="s">
        <v>102</v>
      </c>
      <c r="F78" s="14" t="s">
        <v>43</v>
      </c>
    </row>
    <row r="79" spans="1:6" x14ac:dyDescent="0.25">
      <c r="A79" s="21">
        <v>79</v>
      </c>
      <c r="B79" s="12">
        <v>19</v>
      </c>
      <c r="C79" s="17" t="s">
        <v>8</v>
      </c>
      <c r="D79" s="17" t="s">
        <v>118</v>
      </c>
      <c r="E79" s="17" t="s">
        <v>103</v>
      </c>
      <c r="F79" s="14" t="s">
        <v>34</v>
      </c>
    </row>
    <row r="80" spans="1:6" x14ac:dyDescent="0.25">
      <c r="A80" s="21">
        <v>80</v>
      </c>
      <c r="B80" s="12">
        <v>20</v>
      </c>
      <c r="C80" s="17" t="s">
        <v>8</v>
      </c>
      <c r="D80" s="17" t="s">
        <v>119</v>
      </c>
      <c r="E80" s="17" t="s">
        <v>104</v>
      </c>
      <c r="F80" s="14" t="s">
        <v>13</v>
      </c>
    </row>
    <row r="81" spans="1:6" x14ac:dyDescent="0.25">
      <c r="A81" s="21">
        <v>81</v>
      </c>
      <c r="B81" s="12">
        <v>21</v>
      </c>
      <c r="C81" s="17" t="s">
        <v>8</v>
      </c>
      <c r="D81" s="17" t="s">
        <v>120</v>
      </c>
      <c r="E81" s="17" t="s">
        <v>105</v>
      </c>
      <c r="F81" s="14"/>
    </row>
    <row r="82" spans="1:6" x14ac:dyDescent="0.25">
      <c r="A82" s="21">
        <v>82</v>
      </c>
      <c r="B82" s="12">
        <v>22</v>
      </c>
      <c r="C82" s="17" t="s">
        <v>8</v>
      </c>
      <c r="D82" s="17" t="s">
        <v>121</v>
      </c>
      <c r="E82" s="17" t="s">
        <v>106</v>
      </c>
      <c r="F82" s="14"/>
    </row>
    <row r="83" spans="1:6" x14ac:dyDescent="0.25">
      <c r="A83" s="21">
        <v>83</v>
      </c>
      <c r="B83" s="12">
        <v>23</v>
      </c>
      <c r="C83" s="17" t="s">
        <v>8</v>
      </c>
      <c r="D83" s="24" t="s">
        <v>151</v>
      </c>
      <c r="E83" s="17" t="s">
        <v>107</v>
      </c>
      <c r="F83" s="14" t="s">
        <v>12</v>
      </c>
    </row>
    <row r="84" spans="1:6" x14ac:dyDescent="0.25">
      <c r="A84" s="21">
        <v>84</v>
      </c>
      <c r="B84" s="12">
        <v>24</v>
      </c>
      <c r="C84" s="17" t="s">
        <v>8</v>
      </c>
      <c r="D84" s="17" t="s">
        <v>122</v>
      </c>
      <c r="E84" s="17" t="s">
        <v>108</v>
      </c>
      <c r="F84" s="14" t="s">
        <v>138</v>
      </c>
    </row>
    <row r="85" spans="1:6" x14ac:dyDescent="0.25">
      <c r="A85" s="21">
        <v>85</v>
      </c>
      <c r="B85" s="12">
        <v>25</v>
      </c>
      <c r="C85" s="17" t="s">
        <v>8</v>
      </c>
      <c r="D85" s="17" t="s">
        <v>123</v>
      </c>
      <c r="E85" s="17" t="s">
        <v>109</v>
      </c>
      <c r="F85" s="14" t="s">
        <v>37</v>
      </c>
    </row>
    <row r="86" spans="1:6" x14ac:dyDescent="0.25">
      <c r="A86" s="21">
        <v>86</v>
      </c>
      <c r="B86" s="12">
        <v>26</v>
      </c>
      <c r="C86" s="17" t="s">
        <v>8</v>
      </c>
      <c r="D86" s="17" t="s">
        <v>124</v>
      </c>
      <c r="E86" s="17" t="s">
        <v>110</v>
      </c>
      <c r="F86" s="14" t="s">
        <v>161</v>
      </c>
    </row>
    <row r="87" spans="1:6" x14ac:dyDescent="0.25">
      <c r="A87" s="21">
        <v>87</v>
      </c>
      <c r="B87" s="12">
        <v>27</v>
      </c>
      <c r="C87" s="17" t="s">
        <v>8</v>
      </c>
      <c r="D87" s="17" t="s">
        <v>125</v>
      </c>
      <c r="E87" s="17" t="s">
        <v>111</v>
      </c>
      <c r="F87" s="14" t="s">
        <v>39</v>
      </c>
    </row>
    <row r="88" spans="1:6" x14ac:dyDescent="0.25">
      <c r="A88" s="21">
        <v>88</v>
      </c>
      <c r="B88" s="12">
        <v>28</v>
      </c>
      <c r="C88" s="17" t="s">
        <v>8</v>
      </c>
      <c r="D88" s="17" t="s">
        <v>126</v>
      </c>
      <c r="E88" s="24" t="s">
        <v>132</v>
      </c>
      <c r="F88" s="14" t="s">
        <v>143</v>
      </c>
    </row>
    <row r="89" spans="1:6" x14ac:dyDescent="0.25">
      <c r="A89" s="21">
        <v>89</v>
      </c>
      <c r="B89" s="12">
        <v>29</v>
      </c>
      <c r="C89" s="17" t="s">
        <v>8</v>
      </c>
      <c r="D89" s="17" t="s">
        <v>127</v>
      </c>
      <c r="E89" s="24" t="s">
        <v>112</v>
      </c>
      <c r="F89" s="14" t="s">
        <v>21</v>
      </c>
    </row>
    <row r="90" spans="1:6" x14ac:dyDescent="0.25">
      <c r="A90" s="21">
        <v>90</v>
      </c>
      <c r="B90" s="12">
        <v>30</v>
      </c>
      <c r="C90" s="22" t="s">
        <v>8</v>
      </c>
      <c r="D90" s="22" t="s">
        <v>128</v>
      </c>
      <c r="E90" s="17" t="s">
        <v>113</v>
      </c>
      <c r="F90" s="14"/>
    </row>
  </sheetData>
  <conditionalFormatting sqref="E91:E1048576">
    <cfRule type="duplicateValues" dxfId="150" priority="34"/>
  </conditionalFormatting>
  <pageMargins left="0.70866141732283472" right="0.70866141732283472" top="0.74803149606299213" bottom="0.74803149606299213" header="0.31496062992125984" footer="0.31496062992125984"/>
  <pageSetup paperSize="9" scale="85" orientation="portrait" blackAndWhite="1" r:id="rId1"/>
  <rowBreaks count="1" manualBreakCount="1">
    <brk id="5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M319"/>
  <sheetViews>
    <sheetView topLeftCell="B293" workbookViewId="0">
      <selection activeCell="C350" sqref="C350"/>
    </sheetView>
  </sheetViews>
  <sheetFormatPr defaultRowHeight="12.75" x14ac:dyDescent="0.2"/>
  <cols>
    <col min="1" max="1" width="14.7109375" style="4" customWidth="1"/>
    <col min="2" max="2" width="6.28515625" style="37" customWidth="1"/>
    <col min="3" max="3" width="10.85546875" style="5" customWidth="1"/>
    <col min="4" max="5" width="40.140625" style="5" customWidth="1"/>
    <col min="6" max="6" width="15.5703125" style="5" customWidth="1"/>
    <col min="7" max="7" width="7.140625" style="42" customWidth="1"/>
    <col min="8" max="8" width="6.42578125" style="43" customWidth="1"/>
    <col min="9" max="9" width="51.85546875" style="32" customWidth="1"/>
    <col min="10" max="10" width="0.7109375" style="1" customWidth="1"/>
    <col min="11" max="11" width="5" style="4" customWidth="1"/>
    <col min="12" max="12" width="7.85546875" style="6" customWidth="1"/>
    <col min="13" max="13" width="38.140625" style="1" customWidth="1"/>
    <col min="14" max="16384" width="9.140625" style="1"/>
  </cols>
  <sheetData>
    <row r="1" spans="1:13" ht="23.25" customHeight="1" x14ac:dyDescent="0.2">
      <c r="A1" s="66" t="s">
        <v>9</v>
      </c>
      <c r="B1" s="67"/>
      <c r="C1" s="67"/>
      <c r="D1" s="67"/>
      <c r="E1" s="67"/>
      <c r="F1" s="67"/>
      <c r="G1" s="67"/>
      <c r="H1" s="68"/>
    </row>
    <row r="2" spans="1:13" ht="27" customHeight="1" x14ac:dyDescent="0.2">
      <c r="A2" s="8" t="s">
        <v>2</v>
      </c>
      <c r="B2" s="35" t="s">
        <v>3</v>
      </c>
      <c r="C2" s="9" t="s">
        <v>5</v>
      </c>
      <c r="D2" s="9" t="s">
        <v>0</v>
      </c>
      <c r="E2" s="9" t="s">
        <v>1</v>
      </c>
      <c r="F2" s="9" t="s">
        <v>146</v>
      </c>
      <c r="G2" s="38" t="s">
        <v>147</v>
      </c>
      <c r="H2" s="39" t="s">
        <v>129</v>
      </c>
      <c r="I2" s="33"/>
      <c r="J2" s="27"/>
      <c r="K2" s="10"/>
    </row>
    <row r="3" spans="1:13" ht="20.100000000000001" customHeight="1" x14ac:dyDescent="0.2">
      <c r="A3" s="59">
        <v>42736</v>
      </c>
      <c r="B3" s="61" t="str">
        <f>TEXT(A3,"GGGG")</f>
        <v>Pazar</v>
      </c>
      <c r="C3" s="26" t="str">
        <f>VLOOKUP(K3,veri!A$1:E$986,3,TRUE)</f>
        <v>KARATAY</v>
      </c>
      <c r="D3" s="23" t="str">
        <f>VLOOKUP(K3,veri!A$1:E$986,4,TRUE)</f>
        <v>İDRİS ERDOĞAN - 535 884 55 45</v>
      </c>
      <c r="E3" s="23" t="str">
        <f>VLOOKUP(K3,veri!A$1:E$986,5,TRUE)</f>
        <v>DURMUŞ ALİ MUTLU - 533 815 27 15</v>
      </c>
      <c r="F3" s="23"/>
      <c r="G3" s="40">
        <v>0.375</v>
      </c>
      <c r="H3" s="40">
        <f>G3+L3</f>
        <v>0.40277777777777779</v>
      </c>
      <c r="I3" s="34">
        <f>VLOOKUP(K3,veri!A$1:F$986,6,TRUE)</f>
        <v>0</v>
      </c>
      <c r="J3" s="3"/>
      <c r="K3" s="10">
        <v>25</v>
      </c>
      <c r="L3" s="6">
        <v>2.7777777777777776E-2</v>
      </c>
      <c r="M3" s="2" t="s">
        <v>14</v>
      </c>
    </row>
    <row r="4" spans="1:13" ht="20.100000000000001" customHeight="1" x14ac:dyDescent="0.2">
      <c r="A4" s="60"/>
      <c r="B4" s="62"/>
      <c r="C4" s="26" t="str">
        <f>VLOOKUP(K4,veri!A$1:E$986,3,TRUE)</f>
        <v>KARATAY</v>
      </c>
      <c r="D4" s="23" t="str">
        <f>VLOOKUP(K4,veri!A$1:E$986,4,TRUE)</f>
        <v>ALİ KIYAK - 531 356 14 33</v>
      </c>
      <c r="E4" s="23" t="str">
        <f>VLOOKUP(K4,veri!A$1:E$986,5,TRUE)</f>
        <v>HALİL İBRAHİM ÜREN - 542 600 22 83</v>
      </c>
      <c r="F4" s="23"/>
      <c r="G4" s="40">
        <f>H3</f>
        <v>0.40277777777777779</v>
      </c>
      <c r="H4" s="40">
        <f>G4+L4</f>
        <v>0.43055555555555558</v>
      </c>
      <c r="I4" s="34" t="str">
        <f>VLOOKUP(K4,veri!A$1:F$986,6,TRUE)</f>
        <v>Pazar yaz</v>
      </c>
      <c r="J4" s="27"/>
      <c r="K4" s="10">
        <v>16</v>
      </c>
      <c r="L4" s="6">
        <v>2.7777777777777776E-2</v>
      </c>
      <c r="M4" s="2" t="s">
        <v>19</v>
      </c>
    </row>
    <row r="5" spans="1:13" ht="20.100000000000001" customHeight="1" x14ac:dyDescent="0.2">
      <c r="A5" s="60"/>
      <c r="B5" s="62"/>
      <c r="C5" s="26" t="str">
        <f>VLOOKUP(K5,veri!A$1:E$986,3,TRUE)</f>
        <v>KARATAY</v>
      </c>
      <c r="D5" s="23" t="str">
        <f>VLOOKUP(K5,veri!A$1:E$986,4,TRUE)</f>
        <v>MUHAMMET AKSAK - 532 590 42 05</v>
      </c>
      <c r="E5" s="23" t="str">
        <f>VLOOKUP(K5,veri!A$1:E$986,5,TRUE)</f>
        <v>Y. KASIM ASLANBOĞA -05399630898</v>
      </c>
      <c r="F5" s="23"/>
      <c r="G5" s="40">
        <f>H4</f>
        <v>0.43055555555555558</v>
      </c>
      <c r="H5" s="40">
        <f>G5+L5</f>
        <v>0.45833333333333337</v>
      </c>
      <c r="I5" s="34">
        <f>VLOOKUP(K5,veri!A$1:F$986,6,TRUE)</f>
        <v>0</v>
      </c>
      <c r="J5" s="27"/>
      <c r="K5" s="10">
        <v>17</v>
      </c>
      <c r="L5" s="6">
        <v>2.7777777777777776E-2</v>
      </c>
      <c r="M5" s="2" t="s">
        <v>20</v>
      </c>
    </row>
    <row r="6" spans="1:13" ht="20.100000000000001" customHeight="1" x14ac:dyDescent="0.2">
      <c r="A6" s="60"/>
      <c r="B6" s="62"/>
      <c r="C6" s="26" t="str">
        <f>VLOOKUP(K6,veri!A$1:E$986,3,TRUE)</f>
        <v>KARATAY</v>
      </c>
      <c r="D6" s="23" t="str">
        <f>VLOOKUP(K6,veri!A$1:E$986,4,TRUE)</f>
        <v>MAHMUT SAMİ ÜNLÜ - 555 249 26 88</v>
      </c>
      <c r="E6" s="23" t="str">
        <f>VLOOKUP(K6,veri!A$1:E$986,5,TRUE)</f>
        <v>H. İBRAHİM YUMUŞAK - 537 923 11 33</v>
      </c>
      <c r="F6" s="23"/>
      <c r="G6" s="40">
        <f>H5</f>
        <v>0.45833333333333337</v>
      </c>
      <c r="H6" s="40">
        <f>G6+L6</f>
        <v>0.48611111111111116</v>
      </c>
      <c r="I6" s="34">
        <f>VLOOKUP(K6,veri!A$1:F$986,6,TRUE)</f>
        <v>0</v>
      </c>
      <c r="J6" s="27"/>
      <c r="K6" s="10">
        <v>26</v>
      </c>
      <c r="L6" s="6">
        <v>2.7777777777777776E-2</v>
      </c>
    </row>
    <row r="7" spans="1:13" ht="15" customHeight="1" x14ac:dyDescent="0.2">
      <c r="A7" s="60"/>
      <c r="B7" s="62"/>
      <c r="C7" s="26"/>
      <c r="D7" s="23"/>
      <c r="E7" s="23"/>
      <c r="F7" s="23"/>
      <c r="G7" s="64" t="s">
        <v>26</v>
      </c>
      <c r="H7" s="65"/>
      <c r="I7" s="34" t="e">
        <f>VLOOKUP(K7,veri!A$1:F$986,6,TRUE)</f>
        <v>#N/A</v>
      </c>
      <c r="J7" s="3"/>
      <c r="K7" s="3"/>
      <c r="L7" s="6">
        <v>4.1666666666666664E-2</v>
      </c>
      <c r="M7" s="2" t="s">
        <v>15</v>
      </c>
    </row>
    <row r="8" spans="1:13" ht="20.100000000000001" customHeight="1" x14ac:dyDescent="0.2">
      <c r="A8" s="60"/>
      <c r="B8" s="62"/>
      <c r="C8" s="26" t="str">
        <f>VLOOKUP(K8,veri!A$1:E$986,3,TRUE)</f>
        <v>KARATAY</v>
      </c>
      <c r="D8" s="23" t="str">
        <f>VLOOKUP(K8,veri!A$1:E$986,4,TRUE)</f>
        <v>MUSA ATCI - 533 553 54 86</v>
      </c>
      <c r="E8" s="23" t="str">
        <f>VLOOKUP(K8,veri!A$1:E$986,5,TRUE)</f>
        <v>MUSTAFA BABAT - 539 881 39 88</v>
      </c>
      <c r="F8" s="23"/>
      <c r="G8" s="40">
        <f>H6+L7</f>
        <v>0.52777777777777779</v>
      </c>
      <c r="H8" s="40">
        <f>G8+L8</f>
        <v>0.5625</v>
      </c>
      <c r="I8" s="34">
        <f>VLOOKUP(K8,veri!A$1:F$986,6,TRUE)</f>
        <v>0</v>
      </c>
      <c r="J8" s="27"/>
      <c r="K8" s="10">
        <v>19</v>
      </c>
      <c r="L8" s="6">
        <v>3.4722222222222224E-2</v>
      </c>
    </row>
    <row r="9" spans="1:13" ht="20.100000000000001" customHeight="1" x14ac:dyDescent="0.2">
      <c r="A9" s="60"/>
      <c r="B9" s="62"/>
      <c r="C9" s="26" t="str">
        <f>VLOOKUP(K9,veri!A$1:E$986,3,TRUE)</f>
        <v>KARATAY</v>
      </c>
      <c r="D9" s="23" t="str">
        <f>VLOOKUP(K9,veri!A$1:E$986,4,TRUE)</f>
        <v>SAMİ KIZMAZ - 545 575 82 45</v>
      </c>
      <c r="E9" s="23" t="str">
        <f>VLOOKUP(K9,veri!A$1:E$986,5,TRUE)</f>
        <v>ABDUSSANİT İNAN - 554 721 39 43</v>
      </c>
      <c r="F9" s="23"/>
      <c r="G9" s="40">
        <f>H8</f>
        <v>0.5625</v>
      </c>
      <c r="H9" s="40">
        <f>G9+L9</f>
        <v>0.59722222222222221</v>
      </c>
      <c r="I9" s="34">
        <f>VLOOKUP(K9,veri!A$1:F$986,6,TRUE)</f>
        <v>0</v>
      </c>
      <c r="J9" s="27"/>
      <c r="K9" s="10">
        <v>27</v>
      </c>
      <c r="L9" s="6">
        <v>3.4722222222222224E-2</v>
      </c>
    </row>
    <row r="10" spans="1:13" ht="20.100000000000001" customHeight="1" x14ac:dyDescent="0.2">
      <c r="A10" s="60"/>
      <c r="B10" s="62"/>
      <c r="C10" s="26" t="str">
        <f>VLOOKUP(K10,veri!A$1:E$986,3,TRUE)</f>
        <v>KARATAY</v>
      </c>
      <c r="D10" s="23" t="str">
        <f>VLOOKUP(K10,veri!A$1:E$986,4,TRUE)</f>
        <v>ALİ ERDOĞAN - 536 934 83 55</v>
      </c>
      <c r="E10" s="23" t="str">
        <f>VLOOKUP(K10,veri!A$1:E$986,5,TRUE)</f>
        <v>HÜSEYİN KURŞUNMADEN - 506 558 01 48</v>
      </c>
      <c r="F10" s="23"/>
      <c r="G10" s="40">
        <f>H9</f>
        <v>0.59722222222222221</v>
      </c>
      <c r="H10" s="40">
        <f>G10+L10</f>
        <v>0.63194444444444442</v>
      </c>
      <c r="I10" s="34" t="str">
        <f>VLOOKUP(K10,veri!A$1:F$986,6,TRUE)</f>
        <v xml:space="preserve">Cumartesi, Pazar Yaz </v>
      </c>
      <c r="J10" s="27"/>
      <c r="K10" s="10">
        <v>30</v>
      </c>
      <c r="L10" s="6">
        <v>3.4722222222222224E-2</v>
      </c>
    </row>
    <row r="11" spans="1:13" ht="15" customHeight="1" x14ac:dyDescent="0.2">
      <c r="A11" s="60"/>
      <c r="B11" s="62"/>
      <c r="C11" s="26"/>
      <c r="D11" s="23"/>
      <c r="E11" s="23"/>
      <c r="F11" s="23"/>
      <c r="G11" s="64" t="s">
        <v>27</v>
      </c>
      <c r="H11" s="65"/>
      <c r="I11" s="34" t="e">
        <f>VLOOKUP(K11,veri!A$1:F$986,6,TRUE)</f>
        <v>#N/A</v>
      </c>
      <c r="J11" s="3"/>
      <c r="K11" s="3"/>
      <c r="L11" s="6">
        <v>4.1666666666666664E-2</v>
      </c>
    </row>
    <row r="12" spans="1:13" ht="20.100000000000001" customHeight="1" x14ac:dyDescent="0.2">
      <c r="A12" s="60"/>
      <c r="B12" s="62"/>
      <c r="C12" s="26" t="str">
        <f>VLOOKUP(K12,veri!A$1:E$986,3,TRUE)</f>
        <v>KARATAY</v>
      </c>
      <c r="D12" s="23" t="str">
        <f>VLOOKUP(K12,veri!A$1:E$986,4,TRUE)</f>
        <v>NİYAZİ TUĞYAN - 543 462 78 83</v>
      </c>
      <c r="E12" s="23" t="str">
        <f>VLOOKUP(K12,veri!A$1:E$986,5,TRUE)</f>
        <v xml:space="preserve">İRFAN ÇAKAL - </v>
      </c>
      <c r="F12" s="23"/>
      <c r="G12" s="40">
        <f>H10+L11</f>
        <v>0.67361111111111105</v>
      </c>
      <c r="H12" s="40">
        <f>G12+L12</f>
        <v>0.70833333333333326</v>
      </c>
      <c r="I12" s="34">
        <f>VLOOKUP(K12,veri!A$1:F$986,6,TRUE)</f>
        <v>0</v>
      </c>
      <c r="J12" s="27"/>
      <c r="K12" s="10">
        <v>22</v>
      </c>
      <c r="L12" s="6">
        <v>3.4722222222222224E-2</v>
      </c>
    </row>
    <row r="13" spans="1:13" ht="20.100000000000001" customHeight="1" x14ac:dyDescent="0.2">
      <c r="A13" s="59">
        <v>42737</v>
      </c>
      <c r="B13" s="61" t="str">
        <f t="shared" ref="B13" si="0">TEXT(A13,"GGGG")</f>
        <v>Pazartesi</v>
      </c>
      <c r="C13" s="69" t="s">
        <v>38</v>
      </c>
      <c r="D13" s="70"/>
      <c r="E13" s="71"/>
      <c r="F13" s="23"/>
      <c r="G13" s="40">
        <v>0.375</v>
      </c>
      <c r="H13" s="40">
        <f>G13+L13</f>
        <v>0.40277777777777779</v>
      </c>
      <c r="I13" s="34" t="e">
        <f>VLOOKUP(K13,veri!A$1:F$986,6,TRUE)</f>
        <v>#N/A</v>
      </c>
      <c r="J13" s="28"/>
      <c r="K13" s="10"/>
      <c r="L13" s="6">
        <v>2.7777777777777776E-2</v>
      </c>
    </row>
    <row r="14" spans="1:13" ht="20.100000000000001" customHeight="1" x14ac:dyDescent="0.2">
      <c r="A14" s="60"/>
      <c r="B14" s="62"/>
      <c r="C14" s="26" t="str">
        <f>VLOOKUP(K14,veri!A$1:E$986,3,TRUE)</f>
        <v>KARATAY</v>
      </c>
      <c r="D14" s="23" t="str">
        <f>VLOOKUP(K14,veri!A$1:E$986,4,TRUE)</f>
        <v>YAKUP ÇEVREN - 555 886 47 64</v>
      </c>
      <c r="E14" s="23" t="str">
        <f>VLOOKUP(K14,veri!A$1:E$986,5,TRUE)</f>
        <v>MUHAMMED BAKİ AKDENİZ - 530 528 33 86</v>
      </c>
      <c r="F14" s="23"/>
      <c r="G14" s="40">
        <f>H13</f>
        <v>0.40277777777777779</v>
      </c>
      <c r="H14" s="40">
        <f>G14+L14</f>
        <v>0.43055555555555558</v>
      </c>
      <c r="I14" s="34">
        <f>VLOOKUP(K14,veri!A$1:F$986,6,TRUE)</f>
        <v>0</v>
      </c>
      <c r="J14" s="27"/>
      <c r="K14" s="10">
        <v>23</v>
      </c>
      <c r="L14" s="6">
        <v>2.7777777777777776E-2</v>
      </c>
    </row>
    <row r="15" spans="1:13" ht="20.100000000000001" customHeight="1" x14ac:dyDescent="0.2">
      <c r="A15" s="60"/>
      <c r="B15" s="62"/>
      <c r="C15" s="26" t="str">
        <f>VLOOKUP(K15,veri!A$1:E$986,3,TRUE)</f>
        <v>KARATAY</v>
      </c>
      <c r="D15" s="23" t="str">
        <f>VLOOKUP(K15,veri!A$1:E$986,4,TRUE)</f>
        <v>YAKUP ÖNDER - 537 236 06 41</v>
      </c>
      <c r="E15" s="23" t="str">
        <f>VLOOKUP(K15,veri!A$1:E$986,5,TRUE)</f>
        <v>İSMAİL HALICI - 533 934 66 44</v>
      </c>
      <c r="F15" s="23"/>
      <c r="G15" s="40">
        <f>H14</f>
        <v>0.43055555555555558</v>
      </c>
      <c r="H15" s="40">
        <f>G15+L15</f>
        <v>0.45833333333333337</v>
      </c>
      <c r="I15" s="34">
        <f>VLOOKUP(K15,veri!A$1:F$986,6,TRUE)</f>
        <v>0</v>
      </c>
      <c r="J15" s="27"/>
      <c r="K15" s="10">
        <v>29</v>
      </c>
      <c r="L15" s="6">
        <v>2.7777777777777776E-2</v>
      </c>
    </row>
    <row r="16" spans="1:13" ht="20.100000000000001" customHeight="1" x14ac:dyDescent="0.2">
      <c r="A16" s="60"/>
      <c r="B16" s="62"/>
      <c r="C16" s="26" t="str">
        <f>VLOOKUP(K16,veri!A$1:E$986,3,TRUE)</f>
        <v>KARATAY</v>
      </c>
      <c r="D16" s="23" t="str">
        <f>VLOOKUP(K16,veri!A$1:E$986,4,TRUE)</f>
        <v>HÜSEYİN KURŞUNMADEN - 506 558 01 48</v>
      </c>
      <c r="E16" s="23" t="str">
        <f>VLOOKUP(K16,veri!A$1:E$986,5,TRUE)</f>
        <v>ALİ ERDOĞAN - 536 934 83 55</v>
      </c>
      <c r="F16" s="23"/>
      <c r="G16" s="40">
        <f>H15</f>
        <v>0.45833333333333337</v>
      </c>
      <c r="H16" s="40">
        <f>G16+L16</f>
        <v>0.48611111111111116</v>
      </c>
      <c r="I16" s="34" t="str">
        <f>VLOOKUP(K16,veri!A$1:F$986,6,TRUE)</f>
        <v>Pazar yazma</v>
      </c>
      <c r="J16" s="27"/>
      <c r="K16" s="10">
        <v>15</v>
      </c>
      <c r="L16" s="6">
        <v>2.7777777777777776E-2</v>
      </c>
    </row>
    <row r="17" spans="1:12" ht="15" customHeight="1" x14ac:dyDescent="0.2">
      <c r="A17" s="60"/>
      <c r="B17" s="62"/>
      <c r="C17" s="26"/>
      <c r="D17" s="23"/>
      <c r="E17" s="23"/>
      <c r="F17" s="23"/>
      <c r="G17" s="64" t="s">
        <v>26</v>
      </c>
      <c r="H17" s="65"/>
      <c r="I17" s="34" t="e">
        <f>VLOOKUP(K17,veri!A$1:F$986,6,TRUE)</f>
        <v>#N/A</v>
      </c>
      <c r="J17" s="3"/>
      <c r="K17" s="3"/>
      <c r="L17" s="6">
        <v>4.1666666666666664E-2</v>
      </c>
    </row>
    <row r="18" spans="1:12" ht="20.100000000000001" customHeight="1" x14ac:dyDescent="0.2">
      <c r="A18" s="60"/>
      <c r="B18" s="62"/>
      <c r="C18" s="26" t="str">
        <f>VLOOKUP(K18,veri!A$1:E$986,3,TRUE)</f>
        <v>KARATAY</v>
      </c>
      <c r="D18" s="23" t="str">
        <f>VLOOKUP(K18,veri!A$1:E$986,4,TRUE)</f>
        <v>EROL KAYA - 534 218 57 87</v>
      </c>
      <c r="E18" s="23" t="str">
        <f>VLOOKUP(K18,veri!A$1:E$986,5,TRUE)</f>
        <v>HÜSEYİN ÜNLÜ - 542 393 83 66</v>
      </c>
      <c r="F18" s="23"/>
      <c r="G18" s="40">
        <f>H16+L17</f>
        <v>0.52777777777777779</v>
      </c>
      <c r="H18" s="40">
        <f>G18+L18</f>
        <v>0.5625</v>
      </c>
      <c r="I18" s="34">
        <f>VLOOKUP(K18,veri!A$1:F$986,6,TRUE)</f>
        <v>0</v>
      </c>
      <c r="J18" s="27"/>
      <c r="K18" s="10">
        <v>28</v>
      </c>
      <c r="L18" s="6">
        <v>3.4722222222222224E-2</v>
      </c>
    </row>
    <row r="19" spans="1:12" ht="20.100000000000001" customHeight="1" x14ac:dyDescent="0.2">
      <c r="A19" s="60"/>
      <c r="B19" s="62"/>
      <c r="C19" s="26" t="str">
        <f>VLOOKUP(K19,veri!A$1:E$986,3,TRUE)</f>
        <v>KARATAY</v>
      </c>
      <c r="D19" s="23" t="str">
        <f>VLOOKUP(K19,veri!A$1:E$986,4,TRUE)</f>
        <v>OSMAN İYİŞENYÜREK - 554 471 06 75</v>
      </c>
      <c r="E19" s="23" t="str">
        <f>VLOOKUP(K19,veri!A$1:E$986,5,TRUE)</f>
        <v>HASAN ÇİFTÇİ - 555 682 27 95</v>
      </c>
      <c r="F19" s="23"/>
      <c r="G19" s="40">
        <f>H18</f>
        <v>0.5625</v>
      </c>
      <c r="H19" s="40">
        <f>G19+L19</f>
        <v>0.59722222222222221</v>
      </c>
      <c r="I19" s="34" t="str">
        <f>VLOOKUP(K19,veri!A$1:F$986,6,TRUE)</f>
        <v>Cuma öncesi yaz Pazar yazma</v>
      </c>
      <c r="J19" s="27"/>
      <c r="K19" s="10">
        <v>20</v>
      </c>
      <c r="L19" s="6">
        <v>3.4722222222222224E-2</v>
      </c>
    </row>
    <row r="20" spans="1:12" ht="20.100000000000001" customHeight="1" x14ac:dyDescent="0.2">
      <c r="A20" s="60"/>
      <c r="B20" s="62"/>
      <c r="C20" s="26" t="str">
        <f>VLOOKUP(K20,veri!A$1:E$986,3,TRUE)</f>
        <v>KARATAY</v>
      </c>
      <c r="D20" s="23" t="str">
        <f>VLOOKUP(K20,veri!A$1:E$986,4,TRUE)</f>
        <v>ALİ İNAL - 538 644 18 75</v>
      </c>
      <c r="E20" s="23" t="str">
        <f>VLOOKUP(K20,veri!A$1:E$986,5,TRUE)</f>
        <v>METİN ÖZKULU - 538 718 10 79</v>
      </c>
      <c r="F20" s="23"/>
      <c r="G20" s="40">
        <f>H19</f>
        <v>0.59722222222222221</v>
      </c>
      <c r="H20" s="40">
        <f>G20+L20</f>
        <v>0.63194444444444442</v>
      </c>
      <c r="I20" s="34" t="str">
        <f>VLOOKUP(K20,veri!A$1:F$986,6,TRUE)</f>
        <v>PAZAR YAZMA ÖĞLEDEN SONRALARI YAZ</v>
      </c>
      <c r="J20" s="27"/>
      <c r="K20" s="10">
        <v>18</v>
      </c>
      <c r="L20" s="6">
        <v>3.4722222222222224E-2</v>
      </c>
    </row>
    <row r="21" spans="1:12" ht="15" customHeight="1" x14ac:dyDescent="0.2">
      <c r="A21" s="60"/>
      <c r="B21" s="62"/>
      <c r="C21" s="26"/>
      <c r="D21" s="23"/>
      <c r="E21" s="23"/>
      <c r="F21" s="23"/>
      <c r="G21" s="64" t="s">
        <v>27</v>
      </c>
      <c r="H21" s="65"/>
      <c r="I21" s="34" t="e">
        <f>VLOOKUP(K21,veri!A$1:F$986,6,TRUE)</f>
        <v>#N/A</v>
      </c>
      <c r="J21" s="3"/>
      <c r="K21" s="3"/>
      <c r="L21" s="6">
        <v>4.1666666666666664E-2</v>
      </c>
    </row>
    <row r="22" spans="1:12" ht="20.100000000000001" customHeight="1" x14ac:dyDescent="0.2">
      <c r="A22" s="60"/>
      <c r="B22" s="63"/>
      <c r="C22" s="26" t="str">
        <f>VLOOKUP(K22,veri!A$1:E$986,3,TRUE)</f>
        <v>KARATAY</v>
      </c>
      <c r="D22" s="23" t="str">
        <f>VLOOKUP(K22,veri!A$1:E$986,4,TRUE)</f>
        <v>MUSTAFA KESEK - 506 391 75 60</v>
      </c>
      <c r="E22" s="23" t="str">
        <f>VLOOKUP(K22,veri!A$1:E$986,5,TRUE)</f>
        <v>YAVUZ SELİM CEYLAN - 537 316 10 79</v>
      </c>
      <c r="F22" s="23"/>
      <c r="G22" s="40">
        <f>H20+L21</f>
        <v>0.67361111111111105</v>
      </c>
      <c r="H22" s="40">
        <f>G22+L22</f>
        <v>0.70833333333333326</v>
      </c>
      <c r="I22" s="34" t="str">
        <f>VLOOKUP(K22,veri!A$1:F$986,6,TRUE)</f>
        <v>Hafız Çalıştırıyor Öğleden Sonra Yazılacak</v>
      </c>
      <c r="J22" s="27"/>
      <c r="K22" s="10">
        <v>24</v>
      </c>
      <c r="L22" s="6">
        <v>3.4722222222222224E-2</v>
      </c>
    </row>
    <row r="23" spans="1:12" ht="20.100000000000001" customHeight="1" x14ac:dyDescent="0.2">
      <c r="A23" s="59">
        <v>42738</v>
      </c>
      <c r="B23" s="61" t="str">
        <f t="shared" ref="B23" si="1">TEXT(A23,"GGGG")</f>
        <v>Salı</v>
      </c>
      <c r="C23" s="26" t="str">
        <f>VLOOKUP(K23,veri!A$1:E$986,3,TRUE)</f>
        <v>KARATAY</v>
      </c>
      <c r="D23" s="23" t="str">
        <f>VLOOKUP(K23,veri!A$1:E$986,4,TRUE)</f>
        <v>ORHAN ŞİMŞEK - 543 480 64 93</v>
      </c>
      <c r="E23" s="23" t="str">
        <f>VLOOKUP(K23,veri!A$1:E$986,5,TRUE)</f>
        <v>MUSTAFA CAN - 537 775 84 57</v>
      </c>
      <c r="F23" s="23"/>
      <c r="G23" s="40">
        <v>0.375</v>
      </c>
      <c r="H23" s="40">
        <f>G23+L23</f>
        <v>0.40277777777777779</v>
      </c>
      <c r="I23" s="34">
        <f>VLOOKUP(K23,veri!A$1:F$986,6,TRUE)</f>
        <v>0</v>
      </c>
      <c r="J23" s="28"/>
      <c r="K23" s="10">
        <v>21</v>
      </c>
      <c r="L23" s="6">
        <v>2.7777777777777776E-2</v>
      </c>
    </row>
    <row r="24" spans="1:12" ht="20.100000000000001" customHeight="1" x14ac:dyDescent="0.2">
      <c r="A24" s="60"/>
      <c r="B24" s="62"/>
      <c r="C24" s="26" t="str">
        <f>VLOOKUP(K24,veri!A$1:E$986,3,TRUE)</f>
        <v>MERAM</v>
      </c>
      <c r="D24" s="23" t="str">
        <f>VLOOKUP(K24,veri!A$1:E$986,4,TRUE)</f>
        <v>EBUBEKİR AK - 530 561 92 98</v>
      </c>
      <c r="E24" s="23" t="str">
        <f>VLOOKUP(K24,veri!A$1:E$986,5,TRUE)</f>
        <v>OSMAN ALTUN - 546 445 43 27</v>
      </c>
      <c r="F24" s="23"/>
      <c r="G24" s="40">
        <f>H23</f>
        <v>0.40277777777777779</v>
      </c>
      <c r="H24" s="40">
        <f>G24+L24</f>
        <v>0.43055555555555558</v>
      </c>
      <c r="I24" s="34" t="str">
        <f>VLOOKUP(K24,veri!A$1:F$986,6,TRUE)</f>
        <v>Cuma, Pazar yazma</v>
      </c>
      <c r="J24" s="27"/>
      <c r="K24" s="10">
        <v>31</v>
      </c>
      <c r="L24" s="6">
        <v>2.7777777777777776E-2</v>
      </c>
    </row>
    <row r="25" spans="1:12" ht="20.100000000000001" customHeight="1" x14ac:dyDescent="0.2">
      <c r="A25" s="60"/>
      <c r="B25" s="62"/>
      <c r="C25" s="26" t="str">
        <f>VLOOKUP(K25,veri!A$1:E$986,3,TRUE)</f>
        <v>MERAM</v>
      </c>
      <c r="D25" s="23" t="str">
        <f>VLOOKUP(K25,veri!A$1:E$986,4,TRUE)</f>
        <v>MUSTAFA GÖK - 539 348 54 33</v>
      </c>
      <c r="E25" s="23" t="str">
        <f>VLOOKUP(K25,veri!A$1:E$986,5,TRUE)</f>
        <v>MURAT AYÇEKEN - 554 868 77 81</v>
      </c>
      <c r="F25" s="23"/>
      <c r="G25" s="40">
        <f>H24</f>
        <v>0.43055555555555558</v>
      </c>
      <c r="H25" s="40">
        <f>G25+L25</f>
        <v>0.45833333333333337</v>
      </c>
      <c r="I25" s="34" t="str">
        <f>VLOOKUP(K25,veri!A$1:F$986,6,TRUE)</f>
        <v>Cuma öncesi yaz</v>
      </c>
      <c r="J25" s="27"/>
      <c r="K25" s="10">
        <v>32</v>
      </c>
      <c r="L25" s="6">
        <v>2.7777777777777776E-2</v>
      </c>
    </row>
    <row r="26" spans="1:12" ht="20.100000000000001" customHeight="1" x14ac:dyDescent="0.2">
      <c r="A26" s="60"/>
      <c r="B26" s="62"/>
      <c r="C26" s="26" t="str">
        <f>VLOOKUP(K26,veri!A$1:E$986,3,TRUE)</f>
        <v>MERAM</v>
      </c>
      <c r="D26" s="23" t="str">
        <f>VLOOKUP(K26,veri!A$1:E$986,4,TRUE)</f>
        <v>MEHMET ERARABACI - 537 401 10 02</v>
      </c>
      <c r="E26" s="23" t="str">
        <f>VLOOKUP(K26,veri!A$1:E$986,5,TRUE)</f>
        <v>HASAN ÇALIŞKAN - 531 769 73 11</v>
      </c>
      <c r="F26" s="23"/>
      <c r="G26" s="40">
        <f>H25</f>
        <v>0.45833333333333337</v>
      </c>
      <c r="H26" s="40">
        <f>G26+L26</f>
        <v>0.48611111111111116</v>
      </c>
      <c r="I26" s="34" t="str">
        <f>VLOOKUP(K26,veri!A$1:F$986,6,TRUE)</f>
        <v>haftaiçi yaz haftasonu yazma</v>
      </c>
      <c r="J26" s="27"/>
      <c r="K26" s="10">
        <v>37</v>
      </c>
      <c r="L26" s="6">
        <v>2.7777777777777776E-2</v>
      </c>
    </row>
    <row r="27" spans="1:12" ht="15" customHeight="1" x14ac:dyDescent="0.2">
      <c r="A27" s="60"/>
      <c r="B27" s="62"/>
      <c r="C27" s="26"/>
      <c r="D27" s="23"/>
      <c r="E27" s="23"/>
      <c r="F27" s="23"/>
      <c r="G27" s="64" t="s">
        <v>26</v>
      </c>
      <c r="H27" s="65"/>
      <c r="I27" s="34" t="e">
        <f>VLOOKUP(K27,veri!A$1:F$986,6,TRUE)</f>
        <v>#N/A</v>
      </c>
      <c r="J27" s="3"/>
      <c r="K27" s="3"/>
      <c r="L27" s="6">
        <v>4.1666666666666664E-2</v>
      </c>
    </row>
    <row r="28" spans="1:12" ht="20.100000000000001" customHeight="1" x14ac:dyDescent="0.2">
      <c r="A28" s="60"/>
      <c r="B28" s="62"/>
      <c r="C28" s="26" t="str">
        <f>VLOOKUP(K28,veri!A$1:E$986,3,TRUE)</f>
        <v>MERAM</v>
      </c>
      <c r="D28" s="23" t="str">
        <f>VLOOKUP(K28,veri!A$1:E$986,4,TRUE)</f>
        <v>MEHMET ALİ KAYA - 534 265 56 52</v>
      </c>
      <c r="E28" s="23" t="str">
        <f>VLOOKUP(K28,veri!A$1:E$986,5,TRUE)</f>
        <v>ADEM ACAR - 538 702 50 36</v>
      </c>
      <c r="F28" s="23"/>
      <c r="G28" s="40">
        <f>H26+L27</f>
        <v>0.52777777777777779</v>
      </c>
      <c r="H28" s="40">
        <f>G28+L28</f>
        <v>0.5625</v>
      </c>
      <c r="I28" s="34">
        <f>VLOOKUP(K28,veri!A$1:F$986,6,TRUE)</f>
        <v>0</v>
      </c>
      <c r="J28" s="27"/>
      <c r="K28" s="10">
        <v>34</v>
      </c>
      <c r="L28" s="6">
        <v>3.4722222222222224E-2</v>
      </c>
    </row>
    <row r="29" spans="1:12" ht="20.100000000000001" customHeight="1" x14ac:dyDescent="0.2">
      <c r="A29" s="60"/>
      <c r="B29" s="62"/>
      <c r="C29" s="26" t="str">
        <f>VLOOKUP(K29,veri!A$1:E$986,3,TRUE)</f>
        <v>MERAM</v>
      </c>
      <c r="D29" s="23" t="str">
        <f>VLOOKUP(K29,veri!A$1:E$986,4,TRUE)</f>
        <v>H.HÜSEYİN CULUN - 507 451 30 58</v>
      </c>
      <c r="E29" s="23" t="str">
        <f>VLOOKUP(K29,veri!A$1:E$986,5,TRUE)</f>
        <v>SAMİ DÜMAN - 537 892 00 62</v>
      </c>
      <c r="F29" s="23"/>
      <c r="G29" s="40">
        <f>H28</f>
        <v>0.5625</v>
      </c>
      <c r="H29" s="40">
        <f>G29+L29</f>
        <v>0.59722222222222221</v>
      </c>
      <c r="I29" s="34">
        <f>VLOOKUP(K29,veri!A$1:F$986,6,TRUE)</f>
        <v>0</v>
      </c>
      <c r="J29" s="27"/>
      <c r="K29" s="10">
        <v>35</v>
      </c>
      <c r="L29" s="6">
        <v>3.4722222222222224E-2</v>
      </c>
    </row>
    <row r="30" spans="1:12" ht="20.100000000000001" customHeight="1" x14ac:dyDescent="0.2">
      <c r="A30" s="60"/>
      <c r="B30" s="62"/>
      <c r="C30" s="26" t="str">
        <f>VLOOKUP(K30,veri!A$1:E$986,3,TRUE)</f>
        <v>MERAM</v>
      </c>
      <c r="D30" s="23" t="str">
        <f>VLOOKUP(K30,veri!A$1:E$986,4,TRUE)</f>
        <v>HARUN KALAYCI - 535 828 70 38</v>
      </c>
      <c r="E30" s="23" t="str">
        <f>VLOOKUP(K30,veri!A$1:E$986,5,TRUE)</f>
        <v>ZEKERİYYA KIRAT - 555 356 18 75</v>
      </c>
      <c r="F30" s="23"/>
      <c r="G30" s="40">
        <f>H29</f>
        <v>0.59722222222222221</v>
      </c>
      <c r="H30" s="40">
        <f>G30+L30</f>
        <v>0.63194444444444442</v>
      </c>
      <c r="I30" s="34">
        <f>VLOOKUP(K30,veri!A$1:F$986,6,TRUE)</f>
        <v>0</v>
      </c>
      <c r="J30" s="27"/>
      <c r="K30" s="10">
        <v>36</v>
      </c>
      <c r="L30" s="6">
        <v>3.4722222222222224E-2</v>
      </c>
    </row>
    <row r="31" spans="1:12" ht="15" customHeight="1" x14ac:dyDescent="0.2">
      <c r="A31" s="60"/>
      <c r="B31" s="62"/>
      <c r="C31" s="26"/>
      <c r="D31" s="23"/>
      <c r="E31" s="23"/>
      <c r="F31" s="23"/>
      <c r="G31" s="64" t="s">
        <v>27</v>
      </c>
      <c r="H31" s="65"/>
      <c r="I31" s="34" t="e">
        <f>VLOOKUP(K31,veri!A$1:F$986,6,TRUE)</f>
        <v>#N/A</v>
      </c>
      <c r="J31" s="3"/>
      <c r="K31" s="3"/>
      <c r="L31" s="6">
        <v>4.1666666666666664E-2</v>
      </c>
    </row>
    <row r="32" spans="1:12" ht="20.100000000000001" customHeight="1" x14ac:dyDescent="0.2">
      <c r="A32" s="60"/>
      <c r="B32" s="63"/>
      <c r="C32" s="26" t="str">
        <f>VLOOKUP(K32,veri!A$1:E$986,3,TRUE)</f>
        <v>MERAM</v>
      </c>
      <c r="D32" s="23" t="str">
        <f>VLOOKUP(K32,veri!A$1:E$986,4,TRUE)</f>
        <v>SEYİT EBREN - 535 778 81 38</v>
      </c>
      <c r="E32" s="23" t="str">
        <f>VLOOKUP(K32,veri!A$1:E$986,5,TRUE)</f>
        <v>YUNUS ERASLAN-5554924501</v>
      </c>
      <c r="F32" s="23"/>
      <c r="G32" s="40">
        <f>H30+L31</f>
        <v>0.67361111111111105</v>
      </c>
      <c r="H32" s="40">
        <f>G32+L32</f>
        <v>0.70833333333333326</v>
      </c>
      <c r="I32" s="34" t="str">
        <f>VLOOKUP(K32,veri!A$1:F$986,6,TRUE)</f>
        <v>ikindiden sonra yaz Pazar yazma</v>
      </c>
      <c r="J32" s="27"/>
      <c r="K32" s="10">
        <v>33</v>
      </c>
      <c r="L32" s="6">
        <v>3.4722222222222224E-2</v>
      </c>
    </row>
    <row r="33" spans="1:12" ht="20.100000000000001" customHeight="1" x14ac:dyDescent="0.2">
      <c r="A33" s="59">
        <v>42739</v>
      </c>
      <c r="B33" s="61" t="str">
        <f t="shared" ref="B33" si="2">TEXT(A33,"GGGG")</f>
        <v>Çarşamba</v>
      </c>
      <c r="C33" s="26" t="str">
        <f>VLOOKUP(K33,veri!A$1:E$986,3,TRUE)</f>
        <v>MERAM</v>
      </c>
      <c r="D33" s="23" t="str">
        <f>VLOOKUP(K33,veri!A$1:E$986,4,TRUE)</f>
        <v>OSMAN BAKAR - 549 712 98 52</v>
      </c>
      <c r="E33" s="23" t="str">
        <f>VLOOKUP(K33,veri!A$1:E$986,5,TRUE)</f>
        <v>H.HÜSEYİN ÖNCEL - 532 592 02 04</v>
      </c>
      <c r="F33" s="23"/>
      <c r="G33" s="40">
        <v>0.375</v>
      </c>
      <c r="H33" s="40">
        <f>G33+L33</f>
        <v>0.40277777777777779</v>
      </c>
      <c r="I33" s="34">
        <f>VLOOKUP(K33,veri!A$1:F$986,6,TRUE)</f>
        <v>0</v>
      </c>
      <c r="J33" s="28"/>
      <c r="K33" s="10">
        <v>38</v>
      </c>
      <c r="L33" s="6">
        <v>2.7777777777777776E-2</v>
      </c>
    </row>
    <row r="34" spans="1:12" ht="20.100000000000001" customHeight="1" x14ac:dyDescent="0.2">
      <c r="A34" s="60"/>
      <c r="B34" s="62"/>
      <c r="C34" s="26" t="str">
        <f>VLOOKUP(K34,veri!A$1:E$986,3,TRUE)</f>
        <v>MERAM</v>
      </c>
      <c r="D34" s="23" t="str">
        <f>VLOOKUP(K34,veri!A$1:E$986,4,TRUE)</f>
        <v>LÜTFİ İHSAN KOZAK - 538 091 83 03</v>
      </c>
      <c r="E34" s="23" t="str">
        <f>VLOOKUP(K34,veri!A$1:E$986,5,TRUE)</f>
        <v>BEKİR SİVRİKAYA - 537 664 42 34</v>
      </c>
      <c r="F34" s="23"/>
      <c r="G34" s="40">
        <f>H33</f>
        <v>0.40277777777777779</v>
      </c>
      <c r="H34" s="40">
        <f>G34+L34</f>
        <v>0.43055555555555558</v>
      </c>
      <c r="I34" s="34" t="str">
        <f>VLOOKUP(K34,veri!A$1:F$986,6,TRUE)</f>
        <v>Cumartesi yazma</v>
      </c>
      <c r="J34" s="27"/>
      <c r="K34" s="10">
        <v>54</v>
      </c>
      <c r="L34" s="6">
        <v>2.7777777777777776E-2</v>
      </c>
    </row>
    <row r="35" spans="1:12" ht="20.100000000000001" customHeight="1" x14ac:dyDescent="0.2">
      <c r="A35" s="60"/>
      <c r="B35" s="62"/>
      <c r="C35" s="26" t="str">
        <f>VLOOKUP(K35,veri!A$1:E$986,3,TRUE)</f>
        <v>MERAM</v>
      </c>
      <c r="D35" s="23" t="str">
        <f>VLOOKUP(K35,veri!A$1:E$986,4,TRUE)</f>
        <v>AHMET ERYILMAZ - 533 520 45 70</v>
      </c>
      <c r="E35" s="23" t="str">
        <f>VLOOKUP(K35,veri!A$1:E$986,5,TRUE)</f>
        <v>ÜNVER GÜNGÖR - 536 589 65 13</v>
      </c>
      <c r="F35" s="23"/>
      <c r="G35" s="40">
        <f>H34</f>
        <v>0.43055555555555558</v>
      </c>
      <c r="H35" s="40">
        <f>G35+L35</f>
        <v>0.45833333333333337</v>
      </c>
      <c r="I35" s="34">
        <f>VLOOKUP(K35,veri!A$1:F$986,6,TRUE)</f>
        <v>0</v>
      </c>
      <c r="J35" s="27"/>
      <c r="K35" s="10">
        <v>40</v>
      </c>
      <c r="L35" s="6">
        <v>2.7777777777777776E-2</v>
      </c>
    </row>
    <row r="36" spans="1:12" ht="20.100000000000001" customHeight="1" x14ac:dyDescent="0.2">
      <c r="A36" s="60"/>
      <c r="B36" s="62"/>
      <c r="C36" s="26" t="str">
        <f>VLOOKUP(K36,veri!A$1:E$986,3,TRUE)</f>
        <v>MERAM</v>
      </c>
      <c r="D36" s="23" t="str">
        <f>VLOOKUP(K36,veri!A$1:E$986,4,TRUE)</f>
        <v>ZEKERİYYA KIRAT - 555 356 18 75</v>
      </c>
      <c r="E36" s="23" t="str">
        <f>VLOOKUP(K36,veri!A$1:E$986,5,TRUE)</f>
        <v>HARUN KALAYCI - 535 828 70 38</v>
      </c>
      <c r="F36" s="23"/>
      <c r="G36" s="40">
        <f>H35</f>
        <v>0.45833333333333337</v>
      </c>
      <c r="H36" s="40">
        <f>G36+L36</f>
        <v>0.48611111111111116</v>
      </c>
      <c r="I36" s="34">
        <f>VLOOKUP(K36,veri!A$1:F$986,6,TRUE)</f>
        <v>0</v>
      </c>
      <c r="J36" s="27"/>
      <c r="K36" s="10">
        <v>51</v>
      </c>
      <c r="L36" s="6">
        <v>2.7777777777777776E-2</v>
      </c>
    </row>
    <row r="37" spans="1:12" ht="15" customHeight="1" x14ac:dyDescent="0.2">
      <c r="A37" s="60"/>
      <c r="B37" s="62"/>
      <c r="C37" s="26"/>
      <c r="D37" s="23"/>
      <c r="E37" s="23"/>
      <c r="F37" s="23"/>
      <c r="G37" s="64" t="s">
        <v>26</v>
      </c>
      <c r="H37" s="65"/>
      <c r="I37" s="34" t="e">
        <f>VLOOKUP(K37,veri!A$1:F$986,6,TRUE)</f>
        <v>#N/A</v>
      </c>
      <c r="J37" s="3"/>
      <c r="K37" s="3"/>
      <c r="L37" s="6">
        <v>4.1666666666666664E-2</v>
      </c>
    </row>
    <row r="38" spans="1:12" ht="20.100000000000001" customHeight="1" x14ac:dyDescent="0.2">
      <c r="A38" s="60"/>
      <c r="B38" s="62"/>
      <c r="C38" s="26" t="str">
        <f>VLOOKUP(K38,veri!A$1:E$986,3,TRUE)</f>
        <v>MERAM</v>
      </c>
      <c r="D38" s="23" t="str">
        <f>VLOOKUP(K38,veri!A$1:E$986,4,TRUE)</f>
        <v>İSMAİL AKTAŞ - 537 673 42 84</v>
      </c>
      <c r="E38" s="23" t="str">
        <f>VLOOKUP(K38,veri!A$1:E$986,5,TRUE)</f>
        <v>M.İBRAHİM DERMİRKAYA - 543 332 83 01</v>
      </c>
      <c r="F38" s="23"/>
      <c r="G38" s="40">
        <f>H36+L37</f>
        <v>0.52777777777777779</v>
      </c>
      <c r="H38" s="40">
        <f>G38+L38</f>
        <v>0.5625</v>
      </c>
      <c r="I38" s="34">
        <f>VLOOKUP(K38,veri!A$1:F$986,6,TRUE)</f>
        <v>0</v>
      </c>
      <c r="J38" s="27"/>
      <c r="K38" s="10">
        <v>42</v>
      </c>
      <c r="L38" s="6">
        <v>3.4722222222222224E-2</v>
      </c>
    </row>
    <row r="39" spans="1:12" ht="20.100000000000001" customHeight="1" x14ac:dyDescent="0.2">
      <c r="A39" s="60"/>
      <c r="B39" s="62"/>
      <c r="C39" s="26" t="str">
        <f>VLOOKUP(K39,veri!A$1:E$986,3,TRUE)</f>
        <v>MERAM</v>
      </c>
      <c r="D39" s="23" t="str">
        <f>VLOOKUP(K39,veri!A$1:E$986,4,TRUE)</f>
        <v>H.HÜSEYİN ÖNCEL - 532 592 02 04</v>
      </c>
      <c r="E39" s="23" t="str">
        <f>VLOOKUP(K39,veri!A$1:E$986,5,TRUE)</f>
        <v>OSMAN BAKAR - 549 712 98 52</v>
      </c>
      <c r="F39" s="23"/>
      <c r="G39" s="40">
        <f>H38</f>
        <v>0.5625</v>
      </c>
      <c r="H39" s="40">
        <f>G39+L39</f>
        <v>0.59722222222222221</v>
      </c>
      <c r="I39" s="34" t="str">
        <f>VLOOKUP(K39,veri!A$1:F$986,6,TRUE)</f>
        <v>Pazar Yazma</v>
      </c>
      <c r="J39" s="27"/>
      <c r="K39" s="10">
        <v>53</v>
      </c>
      <c r="L39" s="6">
        <v>3.4722222222222224E-2</v>
      </c>
    </row>
    <row r="40" spans="1:12" ht="20.100000000000001" customHeight="1" x14ac:dyDescent="0.2">
      <c r="A40" s="60"/>
      <c r="B40" s="62"/>
      <c r="C40" s="26" t="str">
        <f>VLOOKUP(K40,veri!A$1:E$986,3,TRUE)</f>
        <v>MERAM</v>
      </c>
      <c r="D40" s="23" t="str">
        <f>VLOOKUP(K40,veri!A$1:E$986,4,TRUE)</f>
        <v>METİN SAYHAN - 535 926 05 88</v>
      </c>
      <c r="E40" s="23" t="str">
        <f>VLOOKUP(K40,veri!A$1:E$986,5,TRUE)</f>
        <v>ALİ BİTİM - 533 725 64 51</v>
      </c>
      <c r="F40" s="23"/>
      <c r="G40" s="40">
        <f>H39</f>
        <v>0.59722222222222221</v>
      </c>
      <c r="H40" s="40">
        <f>G40+L40</f>
        <v>0.63194444444444442</v>
      </c>
      <c r="I40" s="34">
        <f>VLOOKUP(K40,veri!A$1:F$986,6,TRUE)</f>
        <v>0</v>
      </c>
      <c r="J40" s="27"/>
      <c r="K40" s="10">
        <v>44</v>
      </c>
      <c r="L40" s="6">
        <v>3.4722222222222224E-2</v>
      </c>
    </row>
    <row r="41" spans="1:12" ht="15" customHeight="1" x14ac:dyDescent="0.2">
      <c r="A41" s="60"/>
      <c r="B41" s="62"/>
      <c r="C41" s="26"/>
      <c r="D41" s="23"/>
      <c r="E41" s="23"/>
      <c r="F41" s="23"/>
      <c r="G41" s="64" t="s">
        <v>27</v>
      </c>
      <c r="H41" s="65"/>
      <c r="I41" s="34" t="e">
        <f>VLOOKUP(K41,veri!A$1:F$986,6,TRUE)</f>
        <v>#N/A</v>
      </c>
      <c r="J41" s="3"/>
      <c r="K41" s="3"/>
      <c r="L41" s="6">
        <v>4.1666666666666664E-2</v>
      </c>
    </row>
    <row r="42" spans="1:12" ht="20.100000000000001" customHeight="1" x14ac:dyDescent="0.2">
      <c r="A42" s="60"/>
      <c r="B42" s="63"/>
      <c r="C42" s="26" t="str">
        <f>VLOOKUP(K42,veri!A$1:E$986,3,TRUE)</f>
        <v>MERAM</v>
      </c>
      <c r="D42" s="23" t="str">
        <f>VLOOKUP(K42,veri!A$1:E$986,4,TRUE)</f>
        <v>MEHMET KÖSE - 535 483 34 83</v>
      </c>
      <c r="E42" s="23" t="str">
        <f>VLOOKUP(K42,veri!A$1:E$986,5,TRUE)</f>
        <v>MUSTAFA KEMAL ER - 532 714 64 28</v>
      </c>
      <c r="F42" s="23"/>
      <c r="G42" s="40">
        <f>H40+L41</f>
        <v>0.67361111111111105</v>
      </c>
      <c r="H42" s="40">
        <f>G42+L42</f>
        <v>0.70833333333333326</v>
      </c>
      <c r="I42" s="34" t="str">
        <f>VLOOKUP(K42,veri!A$1:F$986,6,TRUE)</f>
        <v>Cumartesi Yazma,Hafız Çalıştırıyormuş  (Öğleden Sonra Yazılacak)</v>
      </c>
      <c r="J42" s="27"/>
      <c r="K42" s="10">
        <v>45</v>
      </c>
      <c r="L42" s="6">
        <v>3.4722222222222224E-2</v>
      </c>
    </row>
    <row r="43" spans="1:12" ht="20.100000000000001" customHeight="1" x14ac:dyDescent="0.2">
      <c r="A43" s="59">
        <v>42740</v>
      </c>
      <c r="B43" s="61" t="str">
        <f t="shared" ref="B43" si="3">TEXT(A43,"GGGG")</f>
        <v>Perşembe</v>
      </c>
      <c r="C43" s="26" t="str">
        <f>VLOOKUP(K43,veri!A$1:E$986,3,TRUE)</f>
        <v>MERAM</v>
      </c>
      <c r="D43" s="23" t="str">
        <f>VLOOKUP(K43,veri!A$1:E$986,4,TRUE)</f>
        <v>OSMAN ALTUN - 546 445 43 27</v>
      </c>
      <c r="E43" s="23" t="str">
        <f>VLOOKUP(K43,veri!A$1:E$986,5,TRUE)</f>
        <v>EBUBEKİR AK - 530 561 92 98</v>
      </c>
      <c r="F43" s="44"/>
      <c r="G43" s="40">
        <v>0.375</v>
      </c>
      <c r="H43" s="40">
        <f>G43+L43</f>
        <v>0.40277777777777779</v>
      </c>
      <c r="I43" s="34">
        <f>VLOOKUP(K43,veri!A$1:F$986,6,TRUE)</f>
        <v>0</v>
      </c>
      <c r="J43" s="3"/>
      <c r="K43" s="3">
        <v>46</v>
      </c>
      <c r="L43" s="6">
        <v>2.7777777777777776E-2</v>
      </c>
    </row>
    <row r="44" spans="1:12" ht="20.100000000000001" customHeight="1" x14ac:dyDescent="0.2">
      <c r="A44" s="60"/>
      <c r="B44" s="62"/>
      <c r="C44" s="26" t="str">
        <f>VLOOKUP(K44,veri!A$1:E$986,3,TRUE)</f>
        <v>MERAM</v>
      </c>
      <c r="D44" s="23" t="str">
        <f>VLOOKUP(K44,veri!A$1:E$986,4,TRUE)</f>
        <v>MURAT AYÇEKEN - 554 868 77 81</v>
      </c>
      <c r="E44" s="23" t="str">
        <f>VLOOKUP(K44,veri!A$1:E$986,5,TRUE)</f>
        <v>MUSTAFA GÖK - 539 348 54 33</v>
      </c>
      <c r="F44" s="23"/>
      <c r="G44" s="40">
        <f>H43</f>
        <v>0.40277777777777779</v>
      </c>
      <c r="H44" s="40">
        <f>G44+L44</f>
        <v>0.43055555555555558</v>
      </c>
      <c r="I44" s="34">
        <f>VLOOKUP(K44,veri!A$1:F$986,6,TRUE)</f>
        <v>0</v>
      </c>
      <c r="J44" s="27"/>
      <c r="K44" s="10">
        <v>47</v>
      </c>
      <c r="L44" s="6">
        <v>2.7777777777777776E-2</v>
      </c>
    </row>
    <row r="45" spans="1:12" ht="20.100000000000001" customHeight="1" x14ac:dyDescent="0.2">
      <c r="A45" s="60"/>
      <c r="B45" s="62"/>
      <c r="C45" s="26" t="str">
        <f>VLOOKUP(K45,veri!A$1:E$986,3,TRUE)</f>
        <v>SELÇUKLU</v>
      </c>
      <c r="D45" s="23" t="str">
        <f>VLOOKUP(K45,veri!A$1:E$986,4,TRUE)</f>
        <v>MEHMET KOCABAŞ - 05372136600</v>
      </c>
      <c r="E45" s="23" t="str">
        <f>VLOOKUP(K45,veri!A$1:E$986,5,TRUE)</f>
        <v>ALİ EMRE KÜÇÜKSUCU - 533 542 44 43</v>
      </c>
      <c r="F45" s="23"/>
      <c r="G45" s="40">
        <f>H44</f>
        <v>0.43055555555555558</v>
      </c>
      <c r="H45" s="40">
        <f>G45+L45</f>
        <v>0.45833333333333337</v>
      </c>
      <c r="I45" s="34" t="str">
        <f>VLOOKUP(K45,veri!A$1:F$986,6,TRUE)</f>
        <v>Perşembe yaz, Pazar yazma</v>
      </c>
      <c r="J45" s="27"/>
      <c r="K45" s="10">
        <v>73</v>
      </c>
      <c r="L45" s="6">
        <v>2.7777777777777776E-2</v>
      </c>
    </row>
    <row r="46" spans="1:12" ht="20.100000000000001" customHeight="1" x14ac:dyDescent="0.2">
      <c r="A46" s="60"/>
      <c r="B46" s="62"/>
      <c r="C46" s="26" t="str">
        <f>VLOOKUP(K46,veri!A$1:E$986,3,TRUE)</f>
        <v>MERAM</v>
      </c>
      <c r="D46" s="23" t="str">
        <f>VLOOKUP(K46,veri!A$1:E$986,4,TRUE)</f>
        <v>ADEM ACAR - 538 702 50 36</v>
      </c>
      <c r="E46" s="23" t="str">
        <f>VLOOKUP(K46,veri!A$1:E$986,5,TRUE)</f>
        <v>MEHMET ALİ KAYA - 534 265 56 52</v>
      </c>
      <c r="F46" s="23"/>
      <c r="G46" s="40">
        <f>H45</f>
        <v>0.45833333333333337</v>
      </c>
      <c r="H46" s="40">
        <f>G46+L46</f>
        <v>0.48611111111111116</v>
      </c>
      <c r="I46" s="34" t="str">
        <f>VLOOKUP(K46,veri!A$1:F$986,6,TRUE)</f>
        <v>Pazar Cuma Yazılmayacak</v>
      </c>
      <c r="J46" s="27"/>
      <c r="K46" s="10">
        <v>49</v>
      </c>
      <c r="L46" s="6">
        <v>2.7777777777777776E-2</v>
      </c>
    </row>
    <row r="47" spans="1:12" ht="15" customHeight="1" x14ac:dyDescent="0.2">
      <c r="A47" s="60"/>
      <c r="B47" s="62"/>
      <c r="C47" s="26"/>
      <c r="D47" s="23"/>
      <c r="E47" s="23"/>
      <c r="F47" s="23"/>
      <c r="G47" s="64" t="s">
        <v>26</v>
      </c>
      <c r="H47" s="65"/>
      <c r="I47" s="34" t="e">
        <f>VLOOKUP(K47,veri!A$1:F$986,6,TRUE)</f>
        <v>#N/A</v>
      </c>
      <c r="J47" s="3"/>
      <c r="K47" s="3"/>
      <c r="L47" s="6">
        <v>4.1666666666666664E-2</v>
      </c>
    </row>
    <row r="48" spans="1:12" ht="20.100000000000001" customHeight="1" x14ac:dyDescent="0.2">
      <c r="A48" s="60"/>
      <c r="B48" s="62"/>
      <c r="C48" s="26" t="str">
        <f>VLOOKUP(K48,veri!A$1:E$986,3,TRUE)</f>
        <v>SELÇUKLU</v>
      </c>
      <c r="D48" s="23" t="str">
        <f>VLOOKUP(K48,veri!A$1:E$986,4,TRUE)</f>
        <v>ÖMER AKTAŞ - 536 308 79 22</v>
      </c>
      <c r="E48" s="23" t="str">
        <f>VLOOKUP(K48,veri!A$1:E$986,5,TRUE)</f>
        <v>LOKMAN AYDOĞAN - 555 300 60 33</v>
      </c>
      <c r="F48" s="23"/>
      <c r="G48" s="40">
        <f>H46+L47</f>
        <v>0.52777777777777779</v>
      </c>
      <c r="H48" s="40">
        <f>G48+L48</f>
        <v>0.5625</v>
      </c>
      <c r="I48" s="34" t="str">
        <f>VLOOKUP(K48,veri!A$1:F$986,6,TRUE)</f>
        <v>Cumartesi ve Pazar yazılmayacak</v>
      </c>
      <c r="J48" s="27"/>
      <c r="K48" s="10">
        <v>65</v>
      </c>
      <c r="L48" s="6">
        <v>3.4722222222222224E-2</v>
      </c>
    </row>
    <row r="49" spans="1:12" ht="20.100000000000001" customHeight="1" x14ac:dyDescent="0.2">
      <c r="A49" s="60"/>
      <c r="B49" s="62"/>
      <c r="C49" s="26" t="str">
        <f>VLOOKUP(K49,veri!A$1:E$986,3,TRUE)</f>
        <v>MERAM</v>
      </c>
      <c r="D49" s="23" t="str">
        <f>VLOOKUP(K49,veri!A$1:E$986,4,TRUE)</f>
        <v>ÜNVER GÜNGÖR - 536 589 65 13</v>
      </c>
      <c r="E49" s="23" t="str">
        <f>VLOOKUP(K49,veri!A$1:E$986,5,TRUE)</f>
        <v>AHMET ERYILMAZ - 533 520 45 70</v>
      </c>
      <c r="F49" s="23"/>
      <c r="G49" s="40">
        <f>H48</f>
        <v>0.5625</v>
      </c>
      <c r="H49" s="40">
        <f>G49+L49</f>
        <v>0.59722222222222221</v>
      </c>
      <c r="I49" s="34" t="str">
        <f>VLOOKUP(K49,veri!A$1:F$986,6,TRUE)</f>
        <v xml:space="preserve"> Pazar ve Cuma Cumartesi  yazma öğleden sanra yazılacak</v>
      </c>
      <c r="J49" s="27"/>
      <c r="K49" s="10">
        <v>55</v>
      </c>
      <c r="L49" s="6">
        <v>3.4722222222222224E-2</v>
      </c>
    </row>
    <row r="50" spans="1:12" ht="20.100000000000001" customHeight="1" x14ac:dyDescent="0.2">
      <c r="A50" s="60"/>
      <c r="B50" s="62"/>
      <c r="C50" s="26" t="str">
        <f>VLOOKUP(K50,veri!A$1:E$986,3,TRUE)</f>
        <v>MERAM</v>
      </c>
      <c r="D50" s="23" t="str">
        <f>VLOOKUP(K50,veri!A$1:E$986,4,TRUE)</f>
        <v>HASAN ÇALIŞKAN - 531 769 73 11</v>
      </c>
      <c r="E50" s="23" t="str">
        <f>VLOOKUP(K50,veri!A$1:E$986,5,TRUE)</f>
        <v>MEHMET ERARABACI - 537 401 10 02</v>
      </c>
      <c r="F50" s="23"/>
      <c r="G50" s="40">
        <f>H49</f>
        <v>0.59722222222222221</v>
      </c>
      <c r="H50" s="40">
        <f>G50+L50</f>
        <v>0.63194444444444442</v>
      </c>
      <c r="I50" s="34" t="str">
        <f>VLOOKUP(K50,veri!A$1:F$986,6,TRUE)</f>
        <v>Pazar günü yazılmasın öğlen sonu</v>
      </c>
      <c r="J50" s="27"/>
      <c r="K50" s="10">
        <v>52</v>
      </c>
      <c r="L50" s="6">
        <v>3.4722222222222224E-2</v>
      </c>
    </row>
    <row r="51" spans="1:12" ht="15" customHeight="1" x14ac:dyDescent="0.2">
      <c r="A51" s="60"/>
      <c r="B51" s="62"/>
      <c r="C51" s="26"/>
      <c r="D51" s="23"/>
      <c r="E51" s="23"/>
      <c r="F51" s="23"/>
      <c r="G51" s="64" t="s">
        <v>27</v>
      </c>
      <c r="H51" s="65"/>
      <c r="I51" s="34" t="e">
        <f>VLOOKUP(K51,veri!A$1:F$986,6,TRUE)</f>
        <v>#N/A</v>
      </c>
      <c r="J51" s="3"/>
      <c r="K51" s="3"/>
      <c r="L51" s="6">
        <v>4.1666666666666664E-2</v>
      </c>
    </row>
    <row r="52" spans="1:12" ht="20.100000000000001" customHeight="1" x14ac:dyDescent="0.2">
      <c r="A52" s="60"/>
      <c r="B52" s="63"/>
      <c r="C52" s="26" t="str">
        <f>VLOOKUP(K52,veri!A$1:E$986,3,TRUE)</f>
        <v>SELÇUKLU</v>
      </c>
      <c r="D52" s="23" t="str">
        <f>VLOOKUP(K52,veri!A$1:E$986,4,TRUE)</f>
        <v>ALİ SABIRLI - 538 665 29 95</v>
      </c>
      <c r="E52" s="23" t="str">
        <f>VLOOKUP(K52,veri!A$1:E$986,5,TRUE)</f>
        <v>MUAMMER KIVANÇ - 532 250 56 58</v>
      </c>
      <c r="F52" s="23"/>
      <c r="G52" s="40">
        <f>H50+L51</f>
        <v>0.67361111111111105</v>
      </c>
      <c r="H52" s="40">
        <f>G52+L52</f>
        <v>0.70833333333333326</v>
      </c>
      <c r="I52" s="34" t="str">
        <f>VLOOKUP(K52,veri!A$1:F$986,6,TRUE)</f>
        <v>Pazar yazma</v>
      </c>
      <c r="J52" s="27"/>
      <c r="K52" s="10">
        <v>61</v>
      </c>
      <c r="L52" s="6">
        <v>3.4722222222222224E-2</v>
      </c>
    </row>
    <row r="53" spans="1:12" ht="20.100000000000001" customHeight="1" x14ac:dyDescent="0.2">
      <c r="A53" s="59">
        <v>42741</v>
      </c>
      <c r="B53" s="72" t="str">
        <f t="shared" ref="B53" si="4">TEXT(A53,"GGGG")</f>
        <v>Cuma</v>
      </c>
      <c r="C53" s="26" t="str">
        <f>VLOOKUP(K53,veri!A$1:E$986,3,TRUE)</f>
        <v>MERAM</v>
      </c>
      <c r="D53" s="23" t="str">
        <f>VLOOKUP(K53,veri!A$1:E$986,4,TRUE)</f>
        <v>BEKİR SİVRİKAYA - 537 664 42 34</v>
      </c>
      <c r="E53" s="23" t="str">
        <f>VLOOKUP(K53,veri!A$1:E$986,5,TRUE)</f>
        <v>LÜTFİ İHSAN KOZAK - 538 091 83 03</v>
      </c>
      <c r="F53" s="23"/>
      <c r="G53" s="40">
        <v>0.375</v>
      </c>
      <c r="H53" s="40">
        <f>G53+L53</f>
        <v>0.40277777777777779</v>
      </c>
      <c r="I53" s="34" t="str">
        <f>VLOOKUP(K53,veri!A$1:F$986,6,TRUE)</f>
        <v>Cuma-Cumartesi sabah yaz</v>
      </c>
      <c r="J53" s="28"/>
      <c r="K53" s="10">
        <v>39</v>
      </c>
      <c r="L53" s="6">
        <v>2.7777777777777776E-2</v>
      </c>
    </row>
    <row r="54" spans="1:12" ht="20.100000000000001" customHeight="1" x14ac:dyDescent="0.2">
      <c r="A54" s="60"/>
      <c r="B54" s="72"/>
      <c r="C54" s="26" t="str">
        <f>VLOOKUP(K54,veri!A$1:E$986,3,TRUE)</f>
        <v>MERAM</v>
      </c>
      <c r="D54" s="23" t="str">
        <f>VLOOKUP(K54,veri!A$1:E$986,4,TRUE)</f>
        <v>SAMİ DÜMAN - 537 892 00 62</v>
      </c>
      <c r="E54" s="23" t="str">
        <f>VLOOKUP(K54,veri!A$1:E$986,5,TRUE)</f>
        <v>H.HÜSEYİN CULUN - 507 451 30 58</v>
      </c>
      <c r="F54" s="23"/>
      <c r="G54" s="40">
        <f>H53</f>
        <v>0.40277777777777779</v>
      </c>
      <c r="H54" s="40">
        <f>G54+L54</f>
        <v>0.43055555555555558</v>
      </c>
      <c r="I54" s="34">
        <f>VLOOKUP(K54,veri!A$1:F$986,6,TRUE)</f>
        <v>0</v>
      </c>
      <c r="J54" s="27"/>
      <c r="K54" s="10">
        <v>50</v>
      </c>
      <c r="L54" s="6">
        <v>2.7777777777777776E-2</v>
      </c>
    </row>
    <row r="55" spans="1:12" ht="20.100000000000001" customHeight="1" x14ac:dyDescent="0.2">
      <c r="A55" s="60"/>
      <c r="B55" s="72"/>
      <c r="C55" s="26" t="str">
        <f>VLOOKUP(K55,veri!A$1:E$986,3,TRUE)</f>
        <v>SELÇUKLU</v>
      </c>
      <c r="D55" s="23" t="str">
        <f>VLOOKUP(K55,veri!A$1:E$986,4,TRUE)</f>
        <v>İSMAİL ÖDEN - 535 592 61 01</v>
      </c>
      <c r="E55" s="23" t="str">
        <f>VLOOKUP(K55,veri!A$1:E$986,5,TRUE)</f>
        <v>MUSTAFA BAŞARAN - 530 600 70 59</v>
      </c>
      <c r="F55" s="23"/>
      <c r="G55" s="40">
        <f>H54</f>
        <v>0.43055555555555558</v>
      </c>
      <c r="H55" s="40">
        <f>G55+L55</f>
        <v>0.45833333333333337</v>
      </c>
      <c r="I55" s="34" t="str">
        <f>VLOOKUP(K55,veri!A$1:F$986,6,TRUE)</f>
        <v>Cumartesi Pazar yazma</v>
      </c>
      <c r="J55" s="27"/>
      <c r="K55" s="10">
        <v>63</v>
      </c>
      <c r="L55" s="6">
        <v>2.7777777777777776E-2</v>
      </c>
    </row>
    <row r="56" spans="1:12" ht="20.100000000000001" customHeight="1" x14ac:dyDescent="0.2">
      <c r="A56" s="60"/>
      <c r="B56" s="72"/>
      <c r="C56" s="26" t="str">
        <f>VLOOKUP(K56,veri!A$1:E$986,3,TRUE)</f>
        <v>KARATAY</v>
      </c>
      <c r="D56" s="23" t="str">
        <f>VLOOKUP(K56,veri!A$1:E$986,4,TRUE)</f>
        <v>İSMAİL HALICI - 533 934 66 44</v>
      </c>
      <c r="E56" s="23" t="str">
        <f>VLOOKUP(K56,veri!A$1:E$986,5,TRUE)</f>
        <v>YAKUP ÖNDER - 537 236 06 41</v>
      </c>
      <c r="F56" s="23"/>
      <c r="G56" s="40">
        <f>H55</f>
        <v>0.45833333333333337</v>
      </c>
      <c r="H56" s="40">
        <f>G56+L56</f>
        <v>0.48611111111111116</v>
      </c>
      <c r="I56" s="34" t="str">
        <f>VLOOKUP(K56,veri!A$1:F$986,6,TRUE)</f>
        <v>Cuma öncesi yaz</v>
      </c>
      <c r="J56" s="27"/>
      <c r="K56" s="10">
        <v>14</v>
      </c>
      <c r="L56" s="6">
        <v>2.7777777777777776E-2</v>
      </c>
    </row>
    <row r="57" spans="1:12" ht="15" customHeight="1" x14ac:dyDescent="0.2">
      <c r="A57" s="60"/>
      <c r="B57" s="72"/>
      <c r="C57" s="26"/>
      <c r="D57" s="23"/>
      <c r="E57" s="23"/>
      <c r="F57" s="23"/>
      <c r="G57" s="64" t="s">
        <v>26</v>
      </c>
      <c r="H57" s="65"/>
      <c r="I57" s="34" t="e">
        <f>VLOOKUP(K57,veri!A$1:F$986,6,TRUE)</f>
        <v>#N/A</v>
      </c>
      <c r="J57" s="3"/>
      <c r="K57" s="3"/>
      <c r="L57" s="6">
        <v>4.1666666666666664E-2</v>
      </c>
    </row>
    <row r="58" spans="1:12" ht="20.100000000000001" customHeight="1" x14ac:dyDescent="0.2">
      <c r="A58" s="60"/>
      <c r="B58" s="72"/>
      <c r="C58" s="26" t="str">
        <f>VLOOKUP(K58,veri!A$1:E$986,3,TRUE)</f>
        <v>SELÇUKLU</v>
      </c>
      <c r="D58" s="23" t="str">
        <f>VLOOKUP(K58,veri!A$1:E$986,4,TRUE)</f>
        <v>İSMAİL KENCİK - 537 471 71 12</v>
      </c>
      <c r="E58" s="23" t="str">
        <f>VLOOKUP(K58,veri!A$1:E$986,5,TRUE)</f>
        <v>HASAN AKYAVAŞ - 542 626 60 57</v>
      </c>
      <c r="F58" s="23"/>
      <c r="G58" s="40">
        <f>H56+L57</f>
        <v>0.52777777777777779</v>
      </c>
      <c r="H58" s="40">
        <f>G58+L58</f>
        <v>0.5625</v>
      </c>
      <c r="I58" s="34" t="str">
        <f>VLOOKUP(K58,veri!A$1:F$986,6,TRUE)</f>
        <v>Pazar yazma</v>
      </c>
      <c r="J58" s="27"/>
      <c r="K58" s="10">
        <v>70</v>
      </c>
      <c r="L58" s="6">
        <v>3.4722222222222224E-2</v>
      </c>
    </row>
    <row r="59" spans="1:12" ht="20.100000000000001" customHeight="1" x14ac:dyDescent="0.2">
      <c r="A59" s="60"/>
      <c r="B59" s="72"/>
      <c r="C59" s="26" t="str">
        <f>VLOOKUP(K59,veri!A$1:E$986,3,TRUE)</f>
        <v>SELÇUKLU</v>
      </c>
      <c r="D59" s="23" t="str">
        <f>VLOOKUP(K59,veri!A$1:E$986,4,TRUE)</f>
        <v>MUSTAFA AKIN- 5386085352</v>
      </c>
      <c r="E59" s="23" t="str">
        <f>VLOOKUP(K59,veri!A$1:E$986,5,TRUE)</f>
        <v>FATİH İŞ - 543 818 47 30</v>
      </c>
      <c r="F59" s="23"/>
      <c r="G59" s="40">
        <f>H58</f>
        <v>0.5625</v>
      </c>
      <c r="H59" s="40">
        <f>G59+L59</f>
        <v>0.59722222222222221</v>
      </c>
      <c r="I59" s="34" t="str">
        <f>VLOOKUP(K59,veri!A$1:F$986,6,TRUE)</f>
        <v>Cuma ve öğleden sonra yaz</v>
      </c>
      <c r="J59" s="27"/>
      <c r="K59" s="10">
        <v>83</v>
      </c>
      <c r="L59" s="6">
        <v>3.4722222222222224E-2</v>
      </c>
    </row>
    <row r="60" spans="1:12" ht="20.100000000000001" customHeight="1" x14ac:dyDescent="0.2">
      <c r="A60" s="60"/>
      <c r="B60" s="72"/>
      <c r="C60" s="26" t="str">
        <f>VLOOKUP(K60,veri!A$1:E$986,3,TRUE)</f>
        <v>MERAM</v>
      </c>
      <c r="D60" s="23" t="str">
        <f>VLOOKUP(K60,veri!A$1:E$986,4,TRUE)</f>
        <v>HALİL ELMA - 536 633 51 83</v>
      </c>
      <c r="E60" s="23" t="str">
        <f>VLOOKUP(K60,veri!A$1:E$986,5,TRUE)</f>
        <v>MAHMUT HAKKI BAYIR - 535 882 21 69</v>
      </c>
      <c r="F60" s="23"/>
      <c r="G60" s="40">
        <f>H59</f>
        <v>0.59722222222222221</v>
      </c>
      <c r="H60" s="40">
        <f>G60+L60</f>
        <v>0.63194444444444442</v>
      </c>
      <c r="I60" s="34" t="str">
        <f>VLOOKUP(K60,veri!A$1:F$986,6,TRUE)</f>
        <v>Cumartesi - Pazar yazma --öğleden  2 sonra yazılacak</v>
      </c>
      <c r="J60" s="27"/>
      <c r="K60" s="10">
        <v>56</v>
      </c>
      <c r="L60" s="6">
        <v>3.4722222222222224E-2</v>
      </c>
    </row>
    <row r="61" spans="1:12" ht="15" customHeight="1" x14ac:dyDescent="0.2">
      <c r="A61" s="60"/>
      <c r="B61" s="72"/>
      <c r="C61" s="26"/>
      <c r="D61" s="23"/>
      <c r="E61" s="23"/>
      <c r="F61" s="23"/>
      <c r="G61" s="64" t="s">
        <v>27</v>
      </c>
      <c r="H61" s="65"/>
      <c r="I61" s="34" t="e">
        <f>VLOOKUP(K61,veri!A$1:F$986,6,TRUE)</f>
        <v>#N/A</v>
      </c>
      <c r="J61" s="3"/>
      <c r="K61" s="3"/>
      <c r="L61" s="6">
        <v>4.1666666666666664E-2</v>
      </c>
    </row>
    <row r="62" spans="1:12" ht="20.100000000000001" customHeight="1" x14ac:dyDescent="0.2">
      <c r="A62" s="60"/>
      <c r="B62" s="72"/>
      <c r="C62" s="26" t="str">
        <f>VLOOKUP(K62,veri!A$1:E$986,3,TRUE)</f>
        <v>MERAM</v>
      </c>
      <c r="D62" s="23" t="str">
        <f>VLOOKUP(K62,veri!A$1:E$986,4,TRUE)</f>
        <v>EROL UĞRAŞKAN - 542 542 42 53</v>
      </c>
      <c r="E62" s="23" t="str">
        <f>VLOOKUP(K62,veri!A$1:E$986,5,TRUE)</f>
        <v>İSMAİL AKSOY - 543 780 80 84</v>
      </c>
      <c r="F62" s="23"/>
      <c r="G62" s="40">
        <f>H60+L61</f>
        <v>0.67361111111111105</v>
      </c>
      <c r="H62" s="40">
        <f>G62+L62</f>
        <v>0.70833333333333326</v>
      </c>
      <c r="I62" s="34" t="str">
        <f>VLOOKUP(K62,veri!A$1:F$986,6,TRUE)</f>
        <v>Cumartesi Pazar Yazma /-Öğleden 2 sonra yazılacak</v>
      </c>
      <c r="J62" s="27"/>
      <c r="K62" s="10">
        <v>58</v>
      </c>
      <c r="L62" s="6">
        <v>3.4722222222222224E-2</v>
      </c>
    </row>
    <row r="63" spans="1:12" ht="20.100000000000001" customHeight="1" x14ac:dyDescent="0.2">
      <c r="A63" s="59">
        <v>42742</v>
      </c>
      <c r="B63" s="61" t="str">
        <f t="shared" ref="B63" si="5">TEXT(A63,"GGGG")</f>
        <v>Cumartesi</v>
      </c>
      <c r="C63" s="26" t="str">
        <f>VLOOKUP(K63,veri!A$1:E$986,3,TRUE)</f>
        <v>MERAM</v>
      </c>
      <c r="D63" s="23" t="str">
        <f>VLOOKUP(K63,veri!A$1:E$986,4,TRUE)</f>
        <v>İSMAİL AKSOY - 543 780 80 84</v>
      </c>
      <c r="E63" s="23" t="str">
        <f>VLOOKUP(K63,veri!A$1:E$986,5,TRUE)</f>
        <v>EROL UĞRAŞKAN - 542 542 42 53</v>
      </c>
      <c r="F63" s="23"/>
      <c r="G63" s="40">
        <v>0.375</v>
      </c>
      <c r="H63" s="40">
        <f>G63+L63</f>
        <v>0.40277777777777779</v>
      </c>
      <c r="I63" s="34" t="str">
        <f>VLOOKUP(K63,veri!A$1:F$986,6,TRUE)</f>
        <v>Cumartesi yazılacak</v>
      </c>
      <c r="J63" s="3"/>
      <c r="K63" s="3">
        <v>43</v>
      </c>
      <c r="L63" s="6">
        <v>2.7777777777777776E-2</v>
      </c>
    </row>
    <row r="64" spans="1:12" ht="20.100000000000001" customHeight="1" x14ac:dyDescent="0.2">
      <c r="A64" s="60"/>
      <c r="B64" s="62"/>
      <c r="C64" s="26" t="str">
        <f>VLOOKUP(K64,veri!A$1:E$986,3,TRUE)</f>
        <v>MERAM</v>
      </c>
      <c r="D64" s="23" t="str">
        <f>VLOOKUP(K64,veri!A$1:E$986,4,TRUE)</f>
        <v>MUSTAFA KEMAL ER - 532 714 64 28</v>
      </c>
      <c r="E64" s="23" t="str">
        <f>VLOOKUP(K64,veri!A$1:E$986,5,TRUE)</f>
        <v>MEHMET KÖSE - 535 483 34 83</v>
      </c>
      <c r="F64" s="23"/>
      <c r="G64" s="40">
        <f>H63</f>
        <v>0.40277777777777779</v>
      </c>
      <c r="H64" s="40">
        <f>G64+L64</f>
        <v>0.43055555555555558</v>
      </c>
      <c r="I64" s="34" t="str">
        <f>VLOOKUP(K64,veri!A$1:F$986,6,TRUE)</f>
        <v xml:space="preserve">Cumartesi, Pazar Yaz </v>
      </c>
      <c r="J64" s="27"/>
      <c r="K64" s="10">
        <v>60</v>
      </c>
      <c r="L64" s="6">
        <v>2.7777777777777776E-2</v>
      </c>
    </row>
    <row r="65" spans="1:12" ht="20.100000000000001" customHeight="1" x14ac:dyDescent="0.2">
      <c r="A65" s="60"/>
      <c r="B65" s="62"/>
      <c r="C65" s="26" t="str">
        <f>VLOOKUP(K65,veri!A$1:E$986,3,TRUE)</f>
        <v>SELÇUKLU</v>
      </c>
      <c r="D65" s="23" t="str">
        <f>VLOOKUP(K65,veri!A$1:E$986,4,TRUE)</f>
        <v>MUAMMER KIVANÇ - 532 250 56 58</v>
      </c>
      <c r="E65" s="23" t="str">
        <f>VLOOKUP(K65,veri!A$1:E$986,5,TRUE)</f>
        <v>ALİ SABIRLI - 538 665 29 95</v>
      </c>
      <c r="F65" s="23"/>
      <c r="G65" s="40">
        <f>H64</f>
        <v>0.43055555555555558</v>
      </c>
      <c r="H65" s="40">
        <f>G65+L65</f>
        <v>0.45833333333333337</v>
      </c>
      <c r="I65" s="34" t="str">
        <f>VLOOKUP(K65,veri!A$1:F$986,6,TRUE)</f>
        <v>Cuma, Cumartesi Yaz</v>
      </c>
      <c r="J65" s="27"/>
      <c r="K65" s="10">
        <v>76</v>
      </c>
      <c r="L65" s="6">
        <v>2.7777777777777776E-2</v>
      </c>
    </row>
    <row r="66" spans="1:12" ht="20.100000000000001" customHeight="1" x14ac:dyDescent="0.2">
      <c r="A66" s="60"/>
      <c r="B66" s="62"/>
      <c r="C66" s="26" t="str">
        <f>VLOOKUP(K66,veri!A$1:E$986,3,TRUE)</f>
        <v>MERAM</v>
      </c>
      <c r="D66" s="23" t="str">
        <f>VLOOKUP(K66,veri!A$1:E$986,4,TRUE)</f>
        <v>MAHMUT HAKKI BAYIR - 535 882 21 69</v>
      </c>
      <c r="E66" s="23" t="str">
        <f>VLOOKUP(K66,veri!A$1:E$986,5,TRUE)</f>
        <v>HALİL ELMA - 536 633 51 83</v>
      </c>
      <c r="F66" s="23"/>
      <c r="G66" s="40">
        <f>H65</f>
        <v>0.45833333333333337</v>
      </c>
      <c r="H66" s="40">
        <f>G66+L66</f>
        <v>0.48611111111111116</v>
      </c>
      <c r="I66" s="34" t="str">
        <f>VLOOKUP(K66,veri!A$1:F$986,6,TRUE)</f>
        <v>Cumartesi yaz</v>
      </c>
      <c r="J66" s="27"/>
      <c r="K66" s="10">
        <v>41</v>
      </c>
      <c r="L66" s="6">
        <v>2.7777777777777776E-2</v>
      </c>
    </row>
    <row r="67" spans="1:12" ht="15" customHeight="1" x14ac:dyDescent="0.2">
      <c r="A67" s="60"/>
      <c r="B67" s="62"/>
      <c r="C67" s="26"/>
      <c r="D67" s="23"/>
      <c r="E67" s="23"/>
      <c r="F67" s="23"/>
      <c r="G67" s="64" t="s">
        <v>26</v>
      </c>
      <c r="H67" s="65"/>
      <c r="I67" s="34" t="e">
        <f>VLOOKUP(K67,veri!A$1:F$986,6,TRUE)</f>
        <v>#N/A</v>
      </c>
      <c r="J67" s="3"/>
      <c r="K67" s="3"/>
      <c r="L67" s="6">
        <v>4.1666666666666664E-2</v>
      </c>
    </row>
    <row r="68" spans="1:12" ht="20.100000000000001" customHeight="1" x14ac:dyDescent="0.2">
      <c r="A68" s="60"/>
      <c r="B68" s="62"/>
      <c r="C68" s="26" t="str">
        <f>VLOOKUP(K68,veri!A$1:E$986,3,TRUE)</f>
        <v>MERAM</v>
      </c>
      <c r="D68" s="23" t="str">
        <f>VLOOKUP(K68,veri!A$1:E$986,4,TRUE)</f>
        <v>ALİ BİTİM - 533 725 64 51</v>
      </c>
      <c r="E68" s="23" t="str">
        <f>VLOOKUP(K68,veri!A$1:E$986,5,TRUE)</f>
        <v>METİN SAYHAN - 535 926 05 88</v>
      </c>
      <c r="F68" s="23"/>
      <c r="G68" s="40">
        <f>H66+L67</f>
        <v>0.52777777777777779</v>
      </c>
      <c r="H68" s="40">
        <f>G68+L68</f>
        <v>0.5625</v>
      </c>
      <c r="I68" s="34" t="str">
        <f>VLOOKUP(K68,veri!A$1:F$986,6,TRUE)</f>
        <v>Pazar ve Cuma yazma</v>
      </c>
      <c r="J68" s="27"/>
      <c r="K68" s="10">
        <v>59</v>
      </c>
      <c r="L68" s="6">
        <v>3.4722222222222224E-2</v>
      </c>
    </row>
    <row r="69" spans="1:12" ht="20.100000000000001" customHeight="1" x14ac:dyDescent="0.2">
      <c r="A69" s="60"/>
      <c r="B69" s="62"/>
      <c r="C69" s="26" t="str">
        <f>VLOOKUP(K69,veri!A$1:E$986,3,TRUE)</f>
        <v>SELÇUKLU</v>
      </c>
      <c r="D69" s="23" t="str">
        <f>VLOOKUP(K69,veri!A$1:E$986,4,TRUE)</f>
        <v>ABDURRAHİM GÜZELKARA - 506 424 43 59</v>
      </c>
      <c r="E69" s="23" t="str">
        <f>VLOOKUP(K69,veri!A$1:E$986,5,TRUE)</f>
        <v>ÖMER FARUK APAYDIN - 533 812 20 03</v>
      </c>
      <c r="F69" s="23"/>
      <c r="G69" s="40">
        <f>H68</f>
        <v>0.5625</v>
      </c>
      <c r="H69" s="40">
        <f>G69+L69</f>
        <v>0.59722222222222221</v>
      </c>
      <c r="I69" s="34" t="str">
        <f>VLOOKUP(K69,veri!A$1:F$986,6,TRUE)</f>
        <v>Pazar yazma-öğleden sonraları yazılıcak.</v>
      </c>
      <c r="J69" s="27"/>
      <c r="K69" s="10">
        <v>66</v>
      </c>
      <c r="L69" s="6">
        <v>3.4722222222222224E-2</v>
      </c>
    </row>
    <row r="70" spans="1:12" ht="20.100000000000001" customHeight="1" x14ac:dyDescent="0.2">
      <c r="A70" s="60"/>
      <c r="B70" s="62"/>
      <c r="C70" s="26" t="str">
        <f>VLOOKUP(K70,veri!A$1:E$986,3,TRUE)</f>
        <v>SELÇUKLU</v>
      </c>
      <c r="D70" s="23" t="str">
        <f>VLOOKUP(K70,veri!A$1:E$986,4,TRUE)</f>
        <v>MUHAMMET ÜMÜTLÜ - 530 561 67 81</v>
      </c>
      <c r="E70" s="23" t="str">
        <f>VLOOKUP(K70,veri!A$1:E$986,5,TRUE)</f>
        <v>MEHMET ÇABA - 555 359 55 51</v>
      </c>
      <c r="F70" s="23"/>
      <c r="G70" s="40">
        <f>H69</f>
        <v>0.59722222222222221</v>
      </c>
      <c r="H70" s="40">
        <f>G70+L70</f>
        <v>0.63194444444444442</v>
      </c>
      <c r="I70" s="34" t="str">
        <f>VLOOKUP(K70,veri!A$1:F$986,6,TRUE)</f>
        <v>Cuma, Cumartesi Yaz</v>
      </c>
      <c r="J70" s="27"/>
      <c r="K70" s="10">
        <v>77</v>
      </c>
      <c r="L70" s="6">
        <v>3.4722222222222224E-2</v>
      </c>
    </row>
    <row r="71" spans="1:12" ht="15" customHeight="1" x14ac:dyDescent="0.2">
      <c r="A71" s="60"/>
      <c r="B71" s="62"/>
      <c r="C71" s="26"/>
      <c r="D71" s="23"/>
      <c r="E71" s="23"/>
      <c r="F71" s="23"/>
      <c r="G71" s="64" t="s">
        <v>27</v>
      </c>
      <c r="H71" s="65"/>
      <c r="I71" s="34" t="e">
        <f>VLOOKUP(K71,veri!A$1:F$986,6,TRUE)</f>
        <v>#N/A</v>
      </c>
      <c r="J71" s="3"/>
      <c r="K71" s="3"/>
      <c r="L71" s="6">
        <v>4.1666666666666664E-2</v>
      </c>
    </row>
    <row r="72" spans="1:12" ht="20.100000000000001" customHeight="1" x14ac:dyDescent="0.2">
      <c r="A72" s="60"/>
      <c r="B72" s="63"/>
      <c r="C72" s="26" t="str">
        <f>VLOOKUP(K72,veri!A$1:E$986,3,TRUE)</f>
        <v>SELÇUKLU</v>
      </c>
      <c r="D72" s="23" t="str">
        <f>VLOOKUP(K72,veri!A$1:E$986,4,TRUE)</f>
        <v>HACI MEHMET KAYAALP - 536 684 96 51</v>
      </c>
      <c r="E72" s="23" t="str">
        <f>VLOOKUP(K72,veri!A$1:E$986,5,TRUE)</f>
        <v>REMZİ KÜÇÜKKARA - 555 665 35 25</v>
      </c>
      <c r="F72" s="23"/>
      <c r="G72" s="40">
        <f>H70+L71</f>
        <v>0.67361111111111105</v>
      </c>
      <c r="H72" s="40">
        <f>G72+L72</f>
        <v>0.70833333333333326</v>
      </c>
      <c r="I72" s="34" t="str">
        <f>VLOOKUP(K72,veri!A$1:F$986,6,TRUE)</f>
        <v>Pazar Yazma</v>
      </c>
      <c r="J72" s="27"/>
      <c r="K72" s="3">
        <v>69</v>
      </c>
      <c r="L72" s="6">
        <v>3.4722222222222224E-2</v>
      </c>
    </row>
    <row r="73" spans="1:12" ht="20.100000000000001" customHeight="1" x14ac:dyDescent="0.2">
      <c r="A73" s="59">
        <v>42743</v>
      </c>
      <c r="B73" s="61" t="str">
        <f t="shared" ref="B73" si="6">TEXT(A73,"GGGG")</f>
        <v>Pazar</v>
      </c>
      <c r="C73" s="26" t="str">
        <f>VLOOKUP(K73,veri!A$1:E$986,3,TRUE)</f>
        <v>SELÇUKLU</v>
      </c>
      <c r="D73" s="23" t="str">
        <f>VLOOKUP(K73,veri!A$1:E$986,4,TRUE)</f>
        <v>DURMUŞ ALİ UÇAR - 533 544 38 96</v>
      </c>
      <c r="E73" s="23" t="str">
        <f>VLOOKUP(K73,veri!A$1:E$986,5,TRUE)</f>
        <v>RAHİM VARIŞ - 535 787 90 86</v>
      </c>
      <c r="F73" s="23"/>
      <c r="G73" s="40">
        <v>0.375</v>
      </c>
      <c r="H73" s="40">
        <f>G73+L73</f>
        <v>0.40277777777777779</v>
      </c>
      <c r="I73" s="34" t="str">
        <f>VLOOKUP(K73,veri!A$1:F$986,6,TRUE)</f>
        <v>Pazar yazma-öğleden sonraları yazılıcak.</v>
      </c>
      <c r="J73" s="3"/>
      <c r="K73" s="3">
        <v>67</v>
      </c>
      <c r="L73" s="6">
        <v>2.7777777777777776E-2</v>
      </c>
    </row>
    <row r="74" spans="1:12" ht="20.100000000000001" customHeight="1" x14ac:dyDescent="0.2">
      <c r="A74" s="60"/>
      <c r="B74" s="62"/>
      <c r="C74" s="26" t="str">
        <f>VLOOKUP(K74,veri!A$1:E$986,3,TRUE)</f>
        <v>SELÇUKLU</v>
      </c>
      <c r="D74" s="23" t="str">
        <f>VLOOKUP(K74,veri!A$1:E$986,4,TRUE)</f>
        <v>ÖMER FARUK APAYDIN - 533 812 20 03</v>
      </c>
      <c r="E74" s="23" t="str">
        <f>VLOOKUP(K74,veri!A$1:E$986,5,TRUE)</f>
        <v>ABDURRAHİM GÜZELKARA - 506 424 43 59</v>
      </c>
      <c r="F74" s="23"/>
      <c r="G74" s="40">
        <f>H73</f>
        <v>0.40277777777777779</v>
      </c>
      <c r="H74" s="40">
        <f>G74+L74</f>
        <v>0.43055555555555558</v>
      </c>
      <c r="I74" s="34">
        <f>VLOOKUP(K74,veri!A$1:F$986,6,TRUE)</f>
        <v>0</v>
      </c>
      <c r="J74" s="27"/>
      <c r="K74" s="10">
        <v>81</v>
      </c>
      <c r="L74" s="6">
        <v>2.7777777777777776E-2</v>
      </c>
    </row>
    <row r="75" spans="1:12" ht="20.100000000000001" customHeight="1" x14ac:dyDescent="0.2">
      <c r="A75" s="60"/>
      <c r="B75" s="62"/>
      <c r="C75" s="26" t="str">
        <f>VLOOKUP(K75,veri!A$1:E$986,3,TRUE)</f>
        <v>SELÇUKLU</v>
      </c>
      <c r="D75" s="23" t="str">
        <f>VLOOKUP(K75,veri!A$1:E$986,4,TRUE)</f>
        <v>RAHİM VARIŞ - 535 787 90 86</v>
      </c>
      <c r="E75" s="23" t="str">
        <f>VLOOKUP(K75,veri!A$1:E$986,5,TRUE)</f>
        <v>DURMUŞ ALİ UÇAR - 533 544 38 96</v>
      </c>
      <c r="F75" s="23"/>
      <c r="G75" s="40">
        <f>H74</f>
        <v>0.43055555555555558</v>
      </c>
      <c r="H75" s="40">
        <f>G75+L75</f>
        <v>0.45833333333333337</v>
      </c>
      <c r="I75" s="34">
        <f>VLOOKUP(K75,veri!A$1:F$986,6,TRUE)</f>
        <v>0</v>
      </c>
      <c r="J75" s="27"/>
      <c r="K75" s="10">
        <v>82</v>
      </c>
      <c r="L75" s="6">
        <v>2.7777777777777776E-2</v>
      </c>
    </row>
    <row r="76" spans="1:12" ht="20.100000000000001" customHeight="1" x14ac:dyDescent="0.2">
      <c r="A76" s="60"/>
      <c r="B76" s="62"/>
      <c r="C76" s="26" t="str">
        <f>VLOOKUP(K76,veri!A$1:E$986,3,TRUE)</f>
        <v>MERAM</v>
      </c>
      <c r="D76" s="23" t="str">
        <f>VLOOKUP(K76,veri!A$1:E$986,4,TRUE)</f>
        <v>YUNUS ERASLAN-5554924501</v>
      </c>
      <c r="E76" s="23" t="str">
        <f>VLOOKUP(K76,veri!A$1:E$986,5,TRUE)</f>
        <v>SEYİT EBREN - 535 778 81 38</v>
      </c>
      <c r="F76" s="23"/>
      <c r="G76" s="40">
        <f>H75</f>
        <v>0.45833333333333337</v>
      </c>
      <c r="H76" s="40">
        <f>G76+L76</f>
        <v>0.48611111111111116</v>
      </c>
      <c r="I76" s="34">
        <f>VLOOKUP(K76,veri!A$1:F$986,6,TRUE)</f>
        <v>0</v>
      </c>
      <c r="J76" s="27"/>
      <c r="K76" s="10">
        <v>48</v>
      </c>
      <c r="L76" s="6">
        <v>2.7777777777777776E-2</v>
      </c>
    </row>
    <row r="77" spans="1:12" ht="15" customHeight="1" x14ac:dyDescent="0.2">
      <c r="A77" s="60"/>
      <c r="B77" s="62"/>
      <c r="C77" s="26"/>
      <c r="D77" s="23"/>
      <c r="E77" s="23"/>
      <c r="F77" s="23"/>
      <c r="G77" s="64" t="s">
        <v>26</v>
      </c>
      <c r="H77" s="65"/>
      <c r="I77" s="34" t="e">
        <f>VLOOKUP(K77,veri!A$1:F$986,6,TRUE)</f>
        <v>#N/A</v>
      </c>
      <c r="J77" s="3"/>
      <c r="K77" s="3"/>
      <c r="L77" s="6">
        <v>4.1666666666666664E-2</v>
      </c>
    </row>
    <row r="78" spans="1:12" ht="20.100000000000001" customHeight="1" x14ac:dyDescent="0.2">
      <c r="A78" s="60"/>
      <c r="B78" s="62"/>
      <c r="C78" s="26" t="str">
        <f>VLOOKUP(K78,veri!A$1:E$986,3,TRUE)</f>
        <v>SELÇUKLU</v>
      </c>
      <c r="D78" s="23" t="str">
        <f>VLOOKUP(K78,veri!A$1:E$986,4,TRUE)</f>
        <v>MEVLÜT BÜYÜKAVCIOĞLU - 536 552 13 36</v>
      </c>
      <c r="E78" s="23" t="str">
        <f>VLOOKUP(K78,veri!A$1:E$986,5,TRUE)</f>
        <v>NURİ ÇINAR - 505 581 00 44</v>
      </c>
      <c r="F78" s="23"/>
      <c r="G78" s="40">
        <f>H76+L77</f>
        <v>0.52777777777777779</v>
      </c>
      <c r="H78" s="40">
        <f>G78+L78</f>
        <v>0.5625</v>
      </c>
      <c r="I78" s="34" t="str">
        <f>VLOOKUP(K78,veri!A$1:F$986,6,TRUE)</f>
        <v>Pazar yaz</v>
      </c>
      <c r="J78" s="27"/>
      <c r="K78" s="10">
        <v>74</v>
      </c>
      <c r="L78" s="6">
        <v>3.4722222222222224E-2</v>
      </c>
    </row>
    <row r="79" spans="1:12" ht="20.100000000000001" customHeight="1" x14ac:dyDescent="0.2">
      <c r="A79" s="60"/>
      <c r="B79" s="62"/>
      <c r="C79" s="26" t="str">
        <f>VLOOKUP(K79,veri!A$1:E$986,3,TRUE)</f>
        <v>SELÇUKLU</v>
      </c>
      <c r="D79" s="23" t="str">
        <f>VLOOKUP(K79,veri!A$1:E$986,4,TRUE)</f>
        <v>MEVLÜT DEMİRBAŞ - 537 603 06 27</v>
      </c>
      <c r="E79" s="23" t="str">
        <f>VLOOKUP(K79,veri!A$1:E$986,5,TRUE)</f>
        <v>NESİP PARLAK - 537 593 52 89</v>
      </c>
      <c r="F79" s="23"/>
      <c r="G79" s="40">
        <f>H78</f>
        <v>0.5625</v>
      </c>
      <c r="H79" s="40">
        <f>G79+L79</f>
        <v>0.59722222222222221</v>
      </c>
      <c r="I79" s="34">
        <f>VLOOKUP(K79,veri!A$1:F$986,6,TRUE)</f>
        <v>0</v>
      </c>
      <c r="J79" s="27"/>
      <c r="K79" s="10">
        <v>75</v>
      </c>
      <c r="L79" s="6">
        <v>3.4722222222222224E-2</v>
      </c>
    </row>
    <row r="80" spans="1:12" ht="20.100000000000001" customHeight="1" x14ac:dyDescent="0.2">
      <c r="A80" s="60"/>
      <c r="B80" s="62"/>
      <c r="C80" s="26" t="str">
        <f>VLOOKUP(K80,veri!A$1:E$986,3,TRUE)</f>
        <v>SELÇUKLU</v>
      </c>
      <c r="D80" s="23" t="str">
        <f>VLOOKUP(K80,veri!A$1:E$986,4,TRUE)</f>
        <v>FATİH İŞ - 543 818 47 30</v>
      </c>
      <c r="E80" s="23" t="str">
        <f>VLOOKUP(K80,veri!A$1:E$986,5,TRUE)</f>
        <v>MUSTAFA AKIN-0538 608 53 52</v>
      </c>
      <c r="F80" s="23"/>
      <c r="G80" s="40">
        <f>H79</f>
        <v>0.59722222222222221</v>
      </c>
      <c r="H80" s="40">
        <f>G80+L80</f>
        <v>0.63194444444444442</v>
      </c>
      <c r="I80" s="34">
        <f>VLOOKUP(K80,veri!A$1:F$986,6,TRUE)</f>
        <v>0</v>
      </c>
      <c r="J80" s="27"/>
      <c r="K80" s="10">
        <v>68</v>
      </c>
      <c r="L80" s="6">
        <v>3.4722222222222224E-2</v>
      </c>
    </row>
    <row r="81" spans="1:13" ht="15" customHeight="1" x14ac:dyDescent="0.2">
      <c r="A81" s="60"/>
      <c r="B81" s="62"/>
      <c r="C81" s="26"/>
      <c r="D81" s="23"/>
      <c r="E81" s="23"/>
      <c r="F81" s="23"/>
      <c r="G81" s="64" t="s">
        <v>27</v>
      </c>
      <c r="H81" s="65"/>
      <c r="I81" s="34" t="e">
        <f>VLOOKUP(K81,veri!A$1:F$986,6,TRUE)</f>
        <v>#N/A</v>
      </c>
      <c r="J81" s="3"/>
      <c r="K81" s="3"/>
      <c r="L81" s="6">
        <v>4.1666666666666664E-2</v>
      </c>
      <c r="M81" s="31"/>
    </row>
    <row r="82" spans="1:13" ht="20.100000000000001" customHeight="1" x14ac:dyDescent="0.2">
      <c r="A82" s="60"/>
      <c r="B82" s="63"/>
      <c r="C82" s="26" t="str">
        <f>VLOOKUP(K82,veri!A$1:E$986,3,TRUE)</f>
        <v>SELÇUKLU</v>
      </c>
      <c r="D82" s="23" t="str">
        <f>VLOOKUP(K82,veri!A$1:E$986,4,TRUE)</f>
        <v>AHMET DİLEK - 535 655 42 20</v>
      </c>
      <c r="E82" s="23" t="str">
        <f>VLOOKUP(K82,veri!A$1:E$986,5,TRUE)</f>
        <v>NURULLAH ŞENER - 506 925 77 45</v>
      </c>
      <c r="F82" s="23"/>
      <c r="G82" s="40">
        <f>H80+L81</f>
        <v>0.67361111111111105</v>
      </c>
      <c r="H82" s="40">
        <f>G82+L82</f>
        <v>0.70833333333333326</v>
      </c>
      <c r="I82" s="34" t="str">
        <f>VLOOKUP(K82,veri!A$1:F$986,6,TRUE)</f>
        <v>Öğleden sonraları 14.00' 15.00 arası yazılacak</v>
      </c>
      <c r="J82" s="27"/>
      <c r="K82" s="10">
        <v>64</v>
      </c>
      <c r="L82" s="6">
        <v>3.4722222222222224E-2</v>
      </c>
    </row>
    <row r="83" spans="1:13" ht="20.100000000000001" customHeight="1" x14ac:dyDescent="0.2">
      <c r="A83" s="59">
        <v>42744</v>
      </c>
      <c r="B83" s="61" t="str">
        <f t="shared" ref="B83" si="7">TEXT(A83,"GGGG")</f>
        <v>Pazartesi</v>
      </c>
      <c r="C83" s="69" t="s">
        <v>38</v>
      </c>
      <c r="D83" s="70"/>
      <c r="E83" s="71"/>
      <c r="F83" s="23"/>
      <c r="G83" s="40">
        <v>0.375</v>
      </c>
      <c r="H83" s="40">
        <f>G83+L83</f>
        <v>0.40277777777777779</v>
      </c>
      <c r="I83" s="34" t="e">
        <f>VLOOKUP(K83,veri!A$1:F$986,6,TRUE)</f>
        <v>#N/A</v>
      </c>
      <c r="J83" s="28"/>
      <c r="K83" s="10"/>
      <c r="L83" s="6">
        <v>2.7777777777777776E-2</v>
      </c>
    </row>
    <row r="84" spans="1:13" ht="20.100000000000001" customHeight="1" x14ac:dyDescent="0.2">
      <c r="A84" s="60"/>
      <c r="B84" s="62"/>
      <c r="C84" s="26" t="str">
        <f>VLOOKUP(K84,veri!A$1:E$986,3,TRUE)</f>
        <v>SELÇUKLU</v>
      </c>
      <c r="D84" s="23" t="str">
        <f>VLOOKUP(K84,veri!A$1:E$986,4,TRUE)</f>
        <v>KENAN POLAT - 536 876 42 21</v>
      </c>
      <c r="E84" s="23" t="str">
        <f>VLOOKUP(K84,veri!A$1:E$986,5,TRUE)</f>
        <v>AHMET OKUR - 535 770 55 26</v>
      </c>
      <c r="F84" s="23"/>
      <c r="G84" s="40">
        <f>H83</f>
        <v>0.40277777777777779</v>
      </c>
      <c r="H84" s="40">
        <f>G84+L84</f>
        <v>0.43055555555555558</v>
      </c>
      <c r="I84" s="34" t="str">
        <f>VLOOKUP(K84,veri!A$1:F$986,6,TRUE)</f>
        <v>PAZAR YAZILMAYACAK (Haftalık İzni)</v>
      </c>
      <c r="J84" s="27"/>
      <c r="K84" s="10">
        <v>72</v>
      </c>
      <c r="L84" s="6">
        <v>2.7777777777777776E-2</v>
      </c>
    </row>
    <row r="85" spans="1:13" ht="20.100000000000001" customHeight="1" x14ac:dyDescent="0.2">
      <c r="A85" s="60"/>
      <c r="B85" s="62"/>
      <c r="C85" s="26" t="str">
        <f>VLOOKUP(K85,veri!A$1:E$986,3,TRUE)</f>
        <v>SELÇUKLU</v>
      </c>
      <c r="D85" s="23" t="str">
        <f>VLOOKUP(K85,veri!A$1:E$986,4,TRUE)</f>
        <v>MEHMET BOZ - 535 675 05 79</v>
      </c>
      <c r="E85" s="23" t="str">
        <f>VLOOKUP(K85,veri!A$1:E$986,5,TRUE)</f>
        <v>AHMET ATIF UZUN - 533 683 05 17</v>
      </c>
      <c r="F85" s="23"/>
      <c r="G85" s="40">
        <f>H84</f>
        <v>0.43055555555555558</v>
      </c>
      <c r="H85" s="40">
        <f>G85+L85</f>
        <v>0.45833333333333337</v>
      </c>
      <c r="I85" s="34" t="str">
        <f>VLOOKUP(K85,veri!A$1:F$986,6,TRUE)</f>
        <v>Cumartesi Pazar Yazma</v>
      </c>
      <c r="J85" s="27"/>
      <c r="K85" s="10">
        <v>71</v>
      </c>
      <c r="L85" s="6">
        <v>2.7777777777777776E-2</v>
      </c>
    </row>
    <row r="86" spans="1:13" ht="20.100000000000001" customHeight="1" x14ac:dyDescent="0.2">
      <c r="A86" s="60"/>
      <c r="B86" s="62"/>
      <c r="C86" s="26" t="str">
        <f>VLOOKUP(K86,veri!A$1:E$986,3,TRUE)</f>
        <v>SELÇUKLU</v>
      </c>
      <c r="D86" s="23" t="str">
        <f>VLOOKUP(K86,veri!A$1:E$986,4,TRUE)</f>
        <v>LOKMAN AYDOĞAN - 555 300 60 33</v>
      </c>
      <c r="E86" s="23" t="str">
        <f>VLOOKUP(K86,veri!A$1:E$986,5,TRUE)</f>
        <v>ÖMER AKTAŞ - 536 308 79 22</v>
      </c>
      <c r="F86" s="23"/>
      <c r="G86" s="40">
        <f>H85</f>
        <v>0.45833333333333337</v>
      </c>
      <c r="H86" s="40">
        <f>G86+L86</f>
        <v>0.48611111111111116</v>
      </c>
      <c r="I86" s="34" t="str">
        <f>VLOOKUP(K86,veri!A$1:F$986,6,TRUE)</f>
        <v>Perşembe yaz, Pazar yazma</v>
      </c>
      <c r="J86" s="27"/>
      <c r="K86" s="10">
        <v>80</v>
      </c>
      <c r="L86" s="6">
        <v>2.7777777777777776E-2</v>
      </c>
    </row>
    <row r="87" spans="1:13" ht="15" customHeight="1" x14ac:dyDescent="0.2">
      <c r="A87" s="60"/>
      <c r="B87" s="62"/>
      <c r="C87" s="26"/>
      <c r="D87" s="23"/>
      <c r="E87" s="23"/>
      <c r="F87" s="23"/>
      <c r="G87" s="64" t="s">
        <v>26</v>
      </c>
      <c r="H87" s="65"/>
      <c r="I87" s="34" t="e">
        <f>VLOOKUP(K87,veri!A$1:F$986,6,TRUE)</f>
        <v>#N/A</v>
      </c>
      <c r="J87" s="3"/>
      <c r="K87" s="3"/>
      <c r="L87" s="6">
        <v>4.1666666666666664E-2</v>
      </c>
    </row>
    <row r="88" spans="1:13" ht="20.100000000000001" customHeight="1" x14ac:dyDescent="0.2">
      <c r="A88" s="60"/>
      <c r="B88" s="62"/>
      <c r="C88" s="26" t="str">
        <f>VLOOKUP(K88,veri!A$1:E$986,3,TRUE)</f>
        <v>SELÇUKLU</v>
      </c>
      <c r="D88" s="23" t="str">
        <f>VLOOKUP(K88,veri!A$1:E$986,4,TRUE)</f>
        <v>NURULLAH ŞENER - 506 925 77 45</v>
      </c>
      <c r="E88" s="23" t="str">
        <f>VLOOKUP(K88,veri!A$1:E$986,5,TRUE)</f>
        <v>AHMET DİLEK - 535 655 42 20</v>
      </c>
      <c r="F88" s="23"/>
      <c r="G88" s="40">
        <f>H86+L87</f>
        <v>0.52777777777777779</v>
      </c>
      <c r="H88" s="40">
        <f>G88+L88</f>
        <v>0.5625</v>
      </c>
      <c r="I88" s="34" t="str">
        <f>VLOOKUP(K88,veri!A$1:F$986,6,TRUE)</f>
        <v>Cumartesi-Pazar yazma haftaiçi öğle sonu yaz.</v>
      </c>
      <c r="J88" s="27"/>
      <c r="K88" s="10">
        <v>79</v>
      </c>
      <c r="L88" s="6">
        <v>3.4722222222222224E-2</v>
      </c>
    </row>
    <row r="89" spans="1:13" ht="20.100000000000001" customHeight="1" x14ac:dyDescent="0.2">
      <c r="A89" s="60"/>
      <c r="B89" s="62"/>
      <c r="C89" s="26" t="str">
        <f>VLOOKUP(K89,veri!A$1:E$986,3,TRUE)</f>
        <v>KARATAY</v>
      </c>
      <c r="D89" s="23" t="str">
        <f>VLOOKUP(K89,veri!A$1:E$986,4,TRUE)</f>
        <v>İDRİS ERDOĞAN - 535 884 55 45</v>
      </c>
      <c r="E89" s="23" t="str">
        <f>VLOOKUP(K89,veri!A$1:E$986,5,TRUE)</f>
        <v>DURMUŞ ALİ MUTLU - 533 815 27 15</v>
      </c>
      <c r="F89" s="23"/>
      <c r="G89" s="40">
        <f>H88</f>
        <v>0.5625</v>
      </c>
      <c r="H89" s="40">
        <f>G89+L89</f>
        <v>0.59722222222222221</v>
      </c>
      <c r="I89" s="34">
        <f>VLOOKUP(K89,veri!A$1:F$986,6,TRUE)</f>
        <v>0</v>
      </c>
      <c r="J89" s="27"/>
      <c r="K89" s="10">
        <v>25</v>
      </c>
      <c r="L89" s="6">
        <v>3.4722222222222224E-2</v>
      </c>
    </row>
    <row r="90" spans="1:13" ht="20.100000000000001" customHeight="1" x14ac:dyDescent="0.2">
      <c r="A90" s="60"/>
      <c r="B90" s="62"/>
      <c r="C90" s="26" t="str">
        <f>VLOOKUP(K90,veri!A$1:E$986,3,TRUE)</f>
        <v>MERAM</v>
      </c>
      <c r="D90" s="23" t="str">
        <f>VLOOKUP(K90,veri!A$1:E$986,4,TRUE)</f>
        <v>M.İBRAHİM DERMİRKAYA - 543 332 83 01</v>
      </c>
      <c r="E90" s="23" t="str">
        <f>VLOOKUP(K90,veri!A$1:E$986,5,TRUE)</f>
        <v>İSMAİL AKTAŞ - 537 673 42 84</v>
      </c>
      <c r="F90" s="23"/>
      <c r="G90" s="40">
        <f>H89</f>
        <v>0.59722222222222221</v>
      </c>
      <c r="H90" s="40">
        <f>G90+L90</f>
        <v>0.63194444444444442</v>
      </c>
      <c r="I90" s="34" t="str">
        <f>VLOOKUP(K90,veri!A$1:F$986,6,TRUE)</f>
        <v>2 Den sonra yaz</v>
      </c>
      <c r="J90" s="27"/>
      <c r="K90" s="10">
        <v>57</v>
      </c>
      <c r="L90" s="6">
        <v>3.4722222222222224E-2</v>
      </c>
    </row>
    <row r="91" spans="1:13" ht="15" customHeight="1" x14ac:dyDescent="0.2">
      <c r="A91" s="60"/>
      <c r="B91" s="62"/>
      <c r="C91" s="26"/>
      <c r="D91" s="23"/>
      <c r="E91" s="23"/>
      <c r="F91" s="23"/>
      <c r="G91" s="64" t="s">
        <v>27</v>
      </c>
      <c r="H91" s="65"/>
      <c r="I91" s="34" t="e">
        <f>VLOOKUP(K91,veri!A$1:F$986,6,TRUE)</f>
        <v>#N/A</v>
      </c>
      <c r="J91" s="3"/>
      <c r="K91" s="3"/>
      <c r="L91" s="6">
        <v>4.1666666666666664E-2</v>
      </c>
    </row>
    <row r="92" spans="1:13" ht="20.100000000000001" customHeight="1" x14ac:dyDescent="0.2">
      <c r="A92" s="60"/>
      <c r="B92" s="63"/>
      <c r="C92" s="26" t="str">
        <f>VLOOKUP(K92,veri!A$1:E$986,3,TRUE)</f>
        <v>SELÇUKLU</v>
      </c>
      <c r="D92" s="23" t="str">
        <f>VLOOKUP(K92,veri!A$1:E$986,4,TRUE)</f>
        <v>MUSTAFA BAŞARAN - 530 600 70 59</v>
      </c>
      <c r="E92" s="23" t="str">
        <f>VLOOKUP(K92,veri!A$1:E$986,5,TRUE)</f>
        <v>İSMAİL ÖDEN - 535 592 61 01</v>
      </c>
      <c r="F92" s="23"/>
      <c r="G92" s="40">
        <f>H90+L91</f>
        <v>0.67361111111111105</v>
      </c>
      <c r="H92" s="40">
        <f>G92+L92</f>
        <v>0.70833333333333326</v>
      </c>
      <c r="I92" s="34" t="str">
        <f>VLOOKUP(K92,veri!A$1:F$986,6,TRUE)</f>
        <v>Öğleden sonraları 14.00 ile 16.00 arası yazılacak</v>
      </c>
      <c r="J92" s="27"/>
      <c r="K92" s="10">
        <v>78</v>
      </c>
      <c r="L92" s="6">
        <v>3.4722222222222224E-2</v>
      </c>
    </row>
    <row r="93" spans="1:13" ht="20.100000000000001" customHeight="1" x14ac:dyDescent="0.2">
      <c r="A93" s="59">
        <v>42745</v>
      </c>
      <c r="B93" s="61" t="str">
        <f t="shared" ref="B93" si="8">TEXT(A93,"GGGG")</f>
        <v>Salı</v>
      </c>
      <c r="C93" s="26" t="str">
        <f>VLOOKUP(K93,veri!A$1:E$986,3,TRUE)</f>
        <v>SELÇUKLU</v>
      </c>
      <c r="D93" s="23" t="str">
        <f>VLOOKUP(K93,veri!A$1:E$986,4,TRUE)</f>
        <v>NESİP PARLAK - 537 593 52 89</v>
      </c>
      <c r="E93" s="23" t="str">
        <f>VLOOKUP(K93,veri!A$1:E$986,5,TRUE)</f>
        <v>MEVLÜT DEMİRBAŞ - 537 603 06 27</v>
      </c>
      <c r="F93" s="23"/>
      <c r="G93" s="40">
        <v>0.375</v>
      </c>
      <c r="H93" s="40">
        <f>G93+L93</f>
        <v>0.40277777777777779</v>
      </c>
      <c r="I93" s="34">
        <f>VLOOKUP(K93,veri!A$1:F$986,6,TRUE)</f>
        <v>0</v>
      </c>
      <c r="J93" s="28"/>
      <c r="K93" s="10">
        <v>90</v>
      </c>
      <c r="L93" s="6">
        <v>2.7777777777777776E-2</v>
      </c>
    </row>
    <row r="94" spans="1:13" ht="20.100000000000001" customHeight="1" x14ac:dyDescent="0.2">
      <c r="A94" s="60"/>
      <c r="B94" s="62"/>
      <c r="C94" s="26" t="str">
        <f>VLOOKUP(K94,veri!A$1:E$986,3,TRUE)</f>
        <v>SELÇUKLU</v>
      </c>
      <c r="D94" s="23" t="str">
        <f>VLOOKUP(K94,veri!A$1:E$986,4,TRUE)</f>
        <v>NURİ ÇINAR - 505 581 00 44</v>
      </c>
      <c r="E94" s="23" t="str">
        <f>VLOOKUP(K94,veri!A$1:E$986,5,TRUE)</f>
        <v>MEVLÜT BÜYÜKAVCIOĞLU - 536 552 13 36</v>
      </c>
      <c r="F94" s="23"/>
      <c r="G94" s="40">
        <f>H93</f>
        <v>0.40277777777777779</v>
      </c>
      <c r="H94" s="40">
        <f>G94+L94</f>
        <v>0.43055555555555558</v>
      </c>
      <c r="I94" s="34" t="str">
        <f>VLOOKUP(K94,veri!A$1:F$986,6,TRUE)</f>
        <v>Cumartesi Yazılmayacak</v>
      </c>
      <c r="J94" s="27"/>
      <c r="K94" s="10">
        <v>89</v>
      </c>
      <c r="L94" s="6">
        <v>2.7777777777777776E-2</v>
      </c>
    </row>
    <row r="95" spans="1:13" ht="20.100000000000001" customHeight="1" x14ac:dyDescent="0.2">
      <c r="A95" s="60"/>
      <c r="B95" s="62"/>
      <c r="C95" s="26" t="str">
        <f>VLOOKUP(K95,veri!A$1:E$986,3,TRUE)</f>
        <v>SELÇUKLU</v>
      </c>
      <c r="D95" s="23" t="str">
        <f>VLOOKUP(K95,veri!A$1:E$986,4,TRUE)</f>
        <v>AHMET OKUR - 535 770 55 26</v>
      </c>
      <c r="E95" s="23" t="str">
        <f>VLOOKUP(K95,veri!A$1:E$986,5,TRUE)</f>
        <v>KENAN POLAT - 536 876 42 21</v>
      </c>
      <c r="F95" s="23"/>
      <c r="G95" s="40">
        <f>H94</f>
        <v>0.43055555555555558</v>
      </c>
      <c r="H95" s="40">
        <f>G95+L95</f>
        <v>0.45833333333333337</v>
      </c>
      <c r="I95" s="34" t="str">
        <f>VLOOKUP(K95,veri!A$1:F$986,6,TRUE)</f>
        <v>Perşembe, Cuma öğleden sonraları yazılacak</v>
      </c>
      <c r="J95" s="27"/>
      <c r="K95" s="10">
        <v>87</v>
      </c>
      <c r="L95" s="6">
        <v>2.7777777777777776E-2</v>
      </c>
    </row>
    <row r="96" spans="1:13" ht="20.100000000000001" customHeight="1" x14ac:dyDescent="0.2">
      <c r="A96" s="60"/>
      <c r="B96" s="62"/>
      <c r="C96" s="26" t="str">
        <f>VLOOKUP(K96,veri!A$1:E$986,3,TRUE)</f>
        <v>SELÇUKLU</v>
      </c>
      <c r="D96" s="23" t="str">
        <f>VLOOKUP(K96,veri!A$1:E$986,4,TRUE)</f>
        <v>ALİ EMRE KÜÇÜKSUCU - 533 542 44 43</v>
      </c>
      <c r="E96" s="23" t="str">
        <f>VLOOKUP(K96,veri!A$1:E$986,5,TRUE)</f>
        <v>MEHMET KOCABAŞ - 05372136600</v>
      </c>
      <c r="F96" s="23"/>
      <c r="G96" s="40">
        <f>H95</f>
        <v>0.45833333333333337</v>
      </c>
      <c r="H96" s="40">
        <f>G96+L96</f>
        <v>0.48611111111111116</v>
      </c>
      <c r="I96" s="34" t="str">
        <f>VLOOKUP(K96,veri!A$1:F$986,6,TRUE)</f>
        <v>Cuma-Cumartesi yaz</v>
      </c>
      <c r="J96" s="27"/>
      <c r="K96" s="10">
        <v>88</v>
      </c>
      <c r="L96" s="6">
        <v>2.7777777777777776E-2</v>
      </c>
    </row>
    <row r="97" spans="1:12" ht="15" customHeight="1" x14ac:dyDescent="0.2">
      <c r="A97" s="60"/>
      <c r="B97" s="62"/>
      <c r="C97" s="26"/>
      <c r="D97" s="23"/>
      <c r="E97" s="23"/>
      <c r="F97" s="23"/>
      <c r="G97" s="64" t="s">
        <v>26</v>
      </c>
      <c r="H97" s="65"/>
      <c r="I97" s="34" t="e">
        <f>VLOOKUP(K97,veri!A$1:F$986,6,TRUE)</f>
        <v>#N/A</v>
      </c>
      <c r="J97" s="3"/>
      <c r="K97" s="3"/>
      <c r="L97" s="6">
        <v>4.1666666666666664E-2</v>
      </c>
    </row>
    <row r="98" spans="1:12" ht="20.100000000000001" customHeight="1" x14ac:dyDescent="0.2">
      <c r="A98" s="60"/>
      <c r="B98" s="62"/>
      <c r="C98" s="26" t="str">
        <f>VLOOKUP(K98,veri!A$1:E$986,3,TRUE)</f>
        <v>SELÇUKLU</v>
      </c>
      <c r="D98" s="23" t="str">
        <f>VLOOKUP(K98,veri!A$1:E$986,4,TRUE)</f>
        <v>AHMET ATIF UZUN - 533 683 05 17</v>
      </c>
      <c r="E98" s="23" t="str">
        <f>VLOOKUP(K98,veri!A$1:E$986,5,TRUE)</f>
        <v>MEHMET BOZ - 535 675 05 79</v>
      </c>
      <c r="F98" s="23"/>
      <c r="G98" s="40">
        <f>H96+L97</f>
        <v>0.52777777777777779</v>
      </c>
      <c r="H98" s="40">
        <f>G98+L98</f>
        <v>0.5625</v>
      </c>
      <c r="I98" s="34" t="str">
        <f>VLOOKUP(K98,veri!A$1:F$986,6,TRUE)</f>
        <v>hafta içi  ÖĞLE SONU YAZ Cumartesi yazma</v>
      </c>
      <c r="J98" s="27"/>
      <c r="K98" s="10">
        <v>86</v>
      </c>
      <c r="L98" s="6">
        <v>3.4722222222222224E-2</v>
      </c>
    </row>
    <row r="99" spans="1:12" ht="20.100000000000001" customHeight="1" x14ac:dyDescent="0.2">
      <c r="A99" s="60"/>
      <c r="B99" s="62"/>
      <c r="C99" s="26" t="str">
        <f>VLOOKUP(K99,veri!A$1:E$986,3,TRUE)</f>
        <v>SELÇUKLU</v>
      </c>
      <c r="D99" s="23" t="str">
        <f>VLOOKUP(K99,veri!A$1:E$986,4,TRUE)</f>
        <v>REMZİ KÜÇÜKKARA - 555 665 35 25</v>
      </c>
      <c r="E99" s="23" t="str">
        <f>VLOOKUP(K99,veri!A$1:E$986,5,TRUE)</f>
        <v>HACI MEHMET KAYAALP - 536 684 96 51</v>
      </c>
      <c r="F99" s="23"/>
      <c r="G99" s="40">
        <f>H98</f>
        <v>0.5625</v>
      </c>
      <c r="H99" s="40">
        <f>G99+L99</f>
        <v>0.59722222222222221</v>
      </c>
      <c r="I99" s="34" t="str">
        <f>VLOOKUP(K99,veri!A$1:F$986,6,TRUE)</f>
        <v>Öğleden sonra yaz Pazar Yazma</v>
      </c>
      <c r="J99" s="27"/>
      <c r="K99" s="10">
        <v>84</v>
      </c>
      <c r="L99" s="6">
        <v>3.4722222222222224E-2</v>
      </c>
    </row>
    <row r="100" spans="1:12" ht="20.100000000000001" customHeight="1" x14ac:dyDescent="0.2">
      <c r="A100" s="60"/>
      <c r="B100" s="62"/>
      <c r="C100" s="26" t="str">
        <f>VLOOKUP(K100,veri!A$1:E$986,3,TRUE)</f>
        <v>KARATAY</v>
      </c>
      <c r="D100" s="23" t="str">
        <f>VLOOKUP(K100,veri!A$1:E$986,4,TRUE)</f>
        <v>NİYAZİ TUĞYAN - 543 462 78 83</v>
      </c>
      <c r="E100" s="23" t="str">
        <f>VLOOKUP(K100,veri!A$1:E$986,5,TRUE)</f>
        <v xml:space="preserve">İRFAN ÇAKAL - </v>
      </c>
      <c r="F100" s="23"/>
      <c r="G100" s="40">
        <f>H99</f>
        <v>0.59722222222222221</v>
      </c>
      <c r="H100" s="40">
        <f>G100+L100</f>
        <v>0.63194444444444442</v>
      </c>
      <c r="I100" s="34">
        <f>VLOOKUP(K100,veri!A$1:F$986,6,TRUE)</f>
        <v>0</v>
      </c>
      <c r="J100" s="27"/>
      <c r="K100" s="10">
        <v>22</v>
      </c>
      <c r="L100" s="6">
        <v>3.4722222222222224E-2</v>
      </c>
    </row>
    <row r="101" spans="1:12" ht="15" customHeight="1" x14ac:dyDescent="0.2">
      <c r="A101" s="60"/>
      <c r="B101" s="62"/>
      <c r="C101" s="26"/>
      <c r="D101" s="23"/>
      <c r="E101" s="23"/>
      <c r="F101" s="23"/>
      <c r="G101" s="64" t="s">
        <v>27</v>
      </c>
      <c r="H101" s="65"/>
      <c r="I101" s="34" t="e">
        <f>VLOOKUP(K101,veri!A$1:F$986,6,TRUE)</f>
        <v>#N/A</v>
      </c>
      <c r="J101" s="3"/>
      <c r="K101" s="3"/>
      <c r="L101" s="6">
        <v>4.1666666666666664E-2</v>
      </c>
    </row>
    <row r="102" spans="1:12" ht="20.100000000000001" customHeight="1" x14ac:dyDescent="0.2">
      <c r="A102" s="60"/>
      <c r="B102" s="63"/>
      <c r="C102" s="26" t="str">
        <f>VLOOKUP(K102,veri!A$1:E$986,3,TRUE)</f>
        <v>KARATAY</v>
      </c>
      <c r="D102" s="23" t="str">
        <f>VLOOKUP(K102,veri!A$1:E$986,4,TRUE)</f>
        <v>YAKUP ÇEVREN - 555 886 47 64</v>
      </c>
      <c r="E102" s="23" t="str">
        <f>VLOOKUP(K102,veri!A$1:E$986,5,TRUE)</f>
        <v>MUHAMMED BAKİ AKDENİZ - 530 528 33 86</v>
      </c>
      <c r="F102" s="23"/>
      <c r="G102" s="40">
        <f>H100+L101</f>
        <v>0.67361111111111105</v>
      </c>
      <c r="H102" s="40">
        <f>G102+L102</f>
        <v>0.70833333333333326</v>
      </c>
      <c r="I102" s="34">
        <f>VLOOKUP(K102,veri!A$1:F$986,6,TRUE)</f>
        <v>0</v>
      </c>
      <c r="J102" s="27"/>
      <c r="K102" s="10">
        <v>23</v>
      </c>
      <c r="L102" s="6">
        <v>3.4722222222222224E-2</v>
      </c>
    </row>
    <row r="103" spans="1:12" ht="20.100000000000001" customHeight="1" x14ac:dyDescent="0.2">
      <c r="A103" s="59">
        <v>42746</v>
      </c>
      <c r="B103" s="61" t="str">
        <f t="shared" ref="B103" si="9">TEXT(A103,"GGGG")</f>
        <v>Çarşamba</v>
      </c>
      <c r="C103" s="26" t="str">
        <f>VLOOKUP(K103,veri!A$1:E$986,3,TRUE)</f>
        <v>KARATAY</v>
      </c>
      <c r="D103" s="23" t="str">
        <f>VLOOKUP(K103,veri!A$1:E$986,4,TRUE)</f>
        <v>MUHAMMED BAKİ AKDENİZ - 530 528 33 86</v>
      </c>
      <c r="E103" s="23" t="str">
        <f>VLOOKUP(K103,veri!A$1:E$986,5,TRUE)</f>
        <v>YAKUP ÇEVREN - 555 886 47 64</v>
      </c>
      <c r="F103" s="23"/>
      <c r="G103" s="40">
        <v>0.375</v>
      </c>
      <c r="H103" s="40">
        <f>G103+L103</f>
        <v>0.40277777777777779</v>
      </c>
      <c r="I103" s="34">
        <f>VLOOKUP(K103,veri!A$1:F$986,6,TRUE)</f>
        <v>0</v>
      </c>
      <c r="J103" s="28"/>
      <c r="K103" s="10">
        <v>8</v>
      </c>
      <c r="L103" s="6">
        <v>2.7777777777777776E-2</v>
      </c>
    </row>
    <row r="104" spans="1:12" ht="20.100000000000001" customHeight="1" x14ac:dyDescent="0.2">
      <c r="A104" s="60"/>
      <c r="B104" s="62"/>
      <c r="C104" s="26" t="str">
        <f>VLOOKUP(K104,veri!A$1:E$986,3,TRUE)</f>
        <v>KARATAY</v>
      </c>
      <c r="D104" s="23" t="str">
        <f>VLOOKUP(K104,veri!A$1:E$986,4,TRUE)</f>
        <v>MUSTAFA BABAT - 539 881 39 88</v>
      </c>
      <c r="E104" s="23" t="str">
        <f>VLOOKUP(K104,veri!A$1:E$986,5,TRUE)</f>
        <v>MUSA ATCI - 533 553 54 86</v>
      </c>
      <c r="F104" s="23"/>
      <c r="G104" s="40">
        <f>H103</f>
        <v>0.40277777777777779</v>
      </c>
      <c r="H104" s="40">
        <f>G104+L104</f>
        <v>0.43055555555555558</v>
      </c>
      <c r="I104" s="34" t="str">
        <f>VLOOKUP(K104,veri!A$1:F$986,6,TRUE)</f>
        <v xml:space="preserve">Pazar günü yazılmasın </v>
      </c>
      <c r="J104" s="27"/>
      <c r="K104" s="10">
        <v>4</v>
      </c>
      <c r="L104" s="6">
        <v>2.7777777777777776E-2</v>
      </c>
    </row>
    <row r="105" spans="1:12" ht="20.100000000000001" customHeight="1" x14ac:dyDescent="0.2">
      <c r="A105" s="60"/>
      <c r="B105" s="62"/>
      <c r="C105" s="26" t="str">
        <f>VLOOKUP(K105,veri!A$1:E$986,3,TRUE)</f>
        <v>KARATAY</v>
      </c>
      <c r="D105" s="23" t="str">
        <f>VLOOKUP(K105,veri!A$1:E$986,4,TRUE)</f>
        <v>HASAN ÇİFTÇİ - 555 682 27 95</v>
      </c>
      <c r="E105" s="23" t="str">
        <f>VLOOKUP(K105,veri!A$1:E$986,5,TRUE)</f>
        <v>OSMAN İYİŞENYÜREK - 554 471 06 75</v>
      </c>
      <c r="F105" s="23"/>
      <c r="G105" s="40">
        <f>H104</f>
        <v>0.43055555555555558</v>
      </c>
      <c r="H105" s="40">
        <f>G105+L105</f>
        <v>0.45833333333333337</v>
      </c>
      <c r="I105" s="34">
        <f>VLOOKUP(K105,veri!A$1:F$986,6,TRUE)</f>
        <v>0</v>
      </c>
      <c r="J105" s="27"/>
      <c r="K105" s="10">
        <v>5</v>
      </c>
      <c r="L105" s="6">
        <v>2.7777777777777776E-2</v>
      </c>
    </row>
    <row r="106" spans="1:12" ht="20.100000000000001" customHeight="1" x14ac:dyDescent="0.2">
      <c r="A106" s="60"/>
      <c r="B106" s="62"/>
      <c r="C106" s="26" t="str">
        <f>VLOOKUP(K106,veri!A$1:E$986,3,TRUE)</f>
        <v>KARATAY</v>
      </c>
      <c r="D106" s="23" t="str">
        <f>VLOOKUP(K106,veri!A$1:E$986,4,TRUE)</f>
        <v>MUSTAFA CAN - 537 775 84 57</v>
      </c>
      <c r="E106" s="23" t="str">
        <f>VLOOKUP(K106,veri!A$1:E$986,5,TRUE)</f>
        <v>ORHAN ŞİMŞEK - 543 480 64 93</v>
      </c>
      <c r="F106" s="23"/>
      <c r="G106" s="40">
        <f>H105</f>
        <v>0.45833333333333337</v>
      </c>
      <c r="H106" s="40">
        <f>G106+L106</f>
        <v>0.48611111111111116</v>
      </c>
      <c r="I106" s="34" t="str">
        <f>VLOOKUP(K106,veri!A$1:F$986,6,TRUE)</f>
        <v>Pazar günü yazılmasın</v>
      </c>
      <c r="J106" s="27"/>
      <c r="K106" s="10">
        <v>6</v>
      </c>
      <c r="L106" s="6">
        <v>2.7777777777777776E-2</v>
      </c>
    </row>
    <row r="107" spans="1:12" ht="15" customHeight="1" x14ac:dyDescent="0.2">
      <c r="A107" s="60"/>
      <c r="B107" s="62"/>
      <c r="C107" s="26"/>
      <c r="D107" s="23"/>
      <c r="E107" s="23"/>
      <c r="F107" s="23"/>
      <c r="G107" s="64" t="s">
        <v>26</v>
      </c>
      <c r="H107" s="65"/>
      <c r="I107" s="34" t="e">
        <f>VLOOKUP(K107,veri!A$1:F$986,6,TRUE)</f>
        <v>#N/A</v>
      </c>
      <c r="J107" s="3"/>
      <c r="K107" s="3"/>
      <c r="L107" s="6">
        <v>4.1666666666666664E-2</v>
      </c>
    </row>
    <row r="108" spans="1:12" ht="20.100000000000001" customHeight="1" x14ac:dyDescent="0.2">
      <c r="A108" s="60"/>
      <c r="B108" s="62"/>
      <c r="C108" s="26" t="str">
        <f>VLOOKUP(K108,veri!A$1:E$986,3,TRUE)</f>
        <v>KARATAY</v>
      </c>
      <c r="D108" s="23" t="str">
        <f>VLOOKUP(K108,veri!A$1:E$986,4,TRUE)</f>
        <v xml:space="preserve">İRFAN ÇAKAL - </v>
      </c>
      <c r="E108" s="23" t="str">
        <f>VLOOKUP(K108,veri!A$1:E$986,5,TRUE)</f>
        <v>NİYAZİ TUĞYAN - 543 462 78 83</v>
      </c>
      <c r="F108" s="23"/>
      <c r="G108" s="40">
        <f>H106+L107</f>
        <v>0.52777777777777779</v>
      </c>
      <c r="H108" s="40">
        <f>G108+L108</f>
        <v>0.5625</v>
      </c>
      <c r="I108" s="34" t="str">
        <f>VLOOKUP(K108,veri!A$1:F$986,6,TRUE)</f>
        <v>CUMA YAZMA ÖĞLEDEN ÖNCELERİ YAZ</v>
      </c>
      <c r="J108" s="27"/>
      <c r="K108" s="10">
        <v>7</v>
      </c>
      <c r="L108" s="6">
        <v>3.4722222222222224E-2</v>
      </c>
    </row>
    <row r="109" spans="1:12" ht="20.100000000000001" customHeight="1" x14ac:dyDescent="0.2">
      <c r="A109" s="60"/>
      <c r="B109" s="62"/>
      <c r="C109" s="26" t="str">
        <f>VLOOKUP(K109,veri!A$1:E$986,3,TRUE)</f>
        <v>KARATAY</v>
      </c>
      <c r="D109" s="23" t="str">
        <f>VLOOKUP(K109,veri!A$1:E$986,4,TRUE)</f>
        <v>METİN ÖZKULU - 538 718 10 79</v>
      </c>
      <c r="E109" s="23" t="str">
        <f>VLOOKUP(K109,veri!A$1:E$986,5,TRUE)</f>
        <v>ALİ İNAL - 538 644 18 75</v>
      </c>
      <c r="F109" s="23"/>
      <c r="G109" s="40">
        <f>H108</f>
        <v>0.5625</v>
      </c>
      <c r="H109" s="40">
        <f>G109+L109</f>
        <v>0.59722222222222221</v>
      </c>
      <c r="I109" s="34" t="str">
        <f>VLOOKUP(K109,veri!A$1:F$986,6,TRUE)</f>
        <v>öğleden sonraları yaz</v>
      </c>
      <c r="J109" s="27"/>
      <c r="K109" s="10">
        <v>3</v>
      </c>
      <c r="L109" s="6">
        <v>3.4722222222222224E-2</v>
      </c>
    </row>
    <row r="110" spans="1:12" ht="20.100000000000001" customHeight="1" x14ac:dyDescent="0.2">
      <c r="A110" s="60"/>
      <c r="B110" s="62"/>
      <c r="C110" s="26" t="str">
        <f>VLOOKUP(K110,veri!A$1:E$986,3,TRUE)</f>
        <v>KARATAY</v>
      </c>
      <c r="D110" s="23" t="str">
        <f>VLOOKUP(K110,veri!A$1:E$986,4,TRUE)</f>
        <v>DURMUŞ ALİ MUTLU - 533 815 27 15</v>
      </c>
      <c r="E110" s="23" t="str">
        <f>VLOOKUP(K110,veri!A$1:E$986,5,TRUE)</f>
        <v>İDRİS ERDOĞAN - 535 884 55 45</v>
      </c>
      <c r="F110" s="23"/>
      <c r="G110" s="40">
        <f>H109</f>
        <v>0.59722222222222221</v>
      </c>
      <c r="H110" s="40">
        <f>G110+L110</f>
        <v>0.63194444444444442</v>
      </c>
      <c r="I110" s="34">
        <f>VLOOKUP(K110,veri!A$1:F$986,6,TRUE)</f>
        <v>0</v>
      </c>
      <c r="J110" s="27"/>
      <c r="K110" s="10">
        <v>10</v>
      </c>
      <c r="L110" s="6">
        <v>3.4722222222222224E-2</v>
      </c>
    </row>
    <row r="111" spans="1:12" ht="15" customHeight="1" x14ac:dyDescent="0.2">
      <c r="A111" s="60"/>
      <c r="B111" s="62"/>
      <c r="C111" s="26"/>
      <c r="D111" s="23"/>
      <c r="E111" s="23"/>
      <c r="F111" s="23"/>
      <c r="G111" s="64" t="s">
        <v>27</v>
      </c>
      <c r="H111" s="65"/>
      <c r="I111" s="34" t="e">
        <f>VLOOKUP(K111,veri!A$1:F$986,6,TRUE)</f>
        <v>#N/A</v>
      </c>
      <c r="J111" s="3"/>
      <c r="K111" s="3">
        <v>0</v>
      </c>
      <c r="L111" s="6">
        <v>4.1666666666666664E-2</v>
      </c>
    </row>
    <row r="112" spans="1:12" ht="20.100000000000001" customHeight="1" x14ac:dyDescent="0.2">
      <c r="A112" s="60"/>
      <c r="B112" s="63"/>
      <c r="C112" s="26" t="str">
        <f>VLOOKUP(K112,veri!A$1:E$986,3,TRUE)</f>
        <v>KARATAY</v>
      </c>
      <c r="D112" s="23" t="str">
        <f>VLOOKUP(K112,veri!A$1:E$986,4,TRUE)</f>
        <v>YAVUZ SELİM CEYLAN - 537 316 10 79</v>
      </c>
      <c r="E112" s="23" t="str">
        <f>VLOOKUP(K112,veri!A$1:E$986,5,TRUE)</f>
        <v>MUSTAFA KESEK - 506 391 75 60</v>
      </c>
      <c r="F112" s="23"/>
      <c r="G112" s="40">
        <f>H110+L111</f>
        <v>0.67361111111111105</v>
      </c>
      <c r="H112" s="40">
        <f>G112+L112</f>
        <v>0.70833333333333326</v>
      </c>
      <c r="I112" s="34" t="str">
        <f>VLOOKUP(K112,veri!A$1:F$986,6,TRUE)</f>
        <v>Cumartesi - Pazar yazma --öğleden sonra  3 den SONRA yazılacak</v>
      </c>
      <c r="J112" s="27"/>
      <c r="K112" s="10">
        <v>9</v>
      </c>
      <c r="L112" s="6">
        <v>3.4722222222222224E-2</v>
      </c>
    </row>
    <row r="113" spans="1:12" ht="20.100000000000001" customHeight="1" x14ac:dyDescent="0.2">
      <c r="A113" s="59">
        <v>42747</v>
      </c>
      <c r="B113" s="61" t="str">
        <f t="shared" ref="B113" si="10">TEXT(A113,"GGGG")</f>
        <v>Perşembe</v>
      </c>
      <c r="C113" s="26" t="str">
        <f>VLOOKUP(K113,veri!A$1:E$986,3,TRUE)</f>
        <v>KARATAY</v>
      </c>
      <c r="D113" s="23" t="str">
        <f>VLOOKUP(K113,veri!A$1:E$986,4,TRUE)</f>
        <v>H. İBRAHİM YUMUŞAK - 537 923 11 33</v>
      </c>
      <c r="E113" s="23" t="str">
        <f>VLOOKUP(K113,veri!A$1:E$986,5,TRUE)</f>
        <v>MAHMUT SAMİ ÜNLÜ - 555 249 26 88</v>
      </c>
      <c r="F113" s="44"/>
      <c r="G113" s="40">
        <v>0.375</v>
      </c>
      <c r="H113" s="40">
        <f>G113+L113</f>
        <v>0.40277777777777779</v>
      </c>
      <c r="I113" s="34">
        <f>VLOOKUP(K113,veri!A$1:F$986,6,TRUE)</f>
        <v>0</v>
      </c>
      <c r="J113" s="3"/>
      <c r="K113" s="3">
        <v>11</v>
      </c>
      <c r="L113" s="6">
        <v>2.7777777777777776E-2</v>
      </c>
    </row>
    <row r="114" spans="1:12" ht="20.100000000000001" customHeight="1" x14ac:dyDescent="0.2">
      <c r="A114" s="60"/>
      <c r="B114" s="62"/>
      <c r="C114" s="26" t="str">
        <f>VLOOKUP(K114,veri!A$1:E$986,3,TRUE)</f>
        <v>KARATAY</v>
      </c>
      <c r="D114" s="23" t="str">
        <f>VLOOKUP(K114,veri!A$1:E$986,4,TRUE)</f>
        <v>ABDUSSANİT İNAN - 554 721 39 43</v>
      </c>
      <c r="E114" s="23" t="str">
        <f>VLOOKUP(K114,veri!A$1:E$986,5,TRUE)</f>
        <v>SAMİ KIZMAZ - 545 575 82 45</v>
      </c>
      <c r="F114" s="23"/>
      <c r="G114" s="40">
        <f>H113</f>
        <v>0.40277777777777779</v>
      </c>
      <c r="H114" s="40">
        <f>G114+L114</f>
        <v>0.43055555555555558</v>
      </c>
      <c r="I114" s="34">
        <f>VLOOKUP(K114,veri!A$1:F$986,6,TRUE)</f>
        <v>0</v>
      </c>
      <c r="J114" s="27"/>
      <c r="K114" s="10">
        <v>12</v>
      </c>
      <c r="L114" s="6">
        <v>2.7777777777777776E-2</v>
      </c>
    </row>
    <row r="115" spans="1:12" ht="20.100000000000001" customHeight="1" x14ac:dyDescent="0.2">
      <c r="A115" s="60"/>
      <c r="B115" s="62"/>
      <c r="C115" s="26" t="str">
        <f>VLOOKUP(K115,veri!A$1:E$986,3,TRUE)</f>
        <v>KARATAY</v>
      </c>
      <c r="D115" s="23" t="str">
        <f>VLOOKUP(K115,veri!A$1:E$986,4,TRUE)</f>
        <v>HÜSEYİN ÜNLÜ - 542 393 83 66</v>
      </c>
      <c r="E115" s="23" t="str">
        <f>VLOOKUP(K115,veri!A$1:E$986,5,TRUE)</f>
        <v>EROL KAYA - 534 218 57 87</v>
      </c>
      <c r="F115" s="23"/>
      <c r="G115" s="40">
        <f>H114</f>
        <v>0.43055555555555558</v>
      </c>
      <c r="H115" s="40">
        <f>G115+L115</f>
        <v>0.45833333333333337</v>
      </c>
      <c r="I115" s="34">
        <f>VLOOKUP(K115,veri!A$1:F$986,6,TRUE)</f>
        <v>0</v>
      </c>
      <c r="J115" s="27"/>
      <c r="K115" s="10">
        <v>13</v>
      </c>
      <c r="L115" s="6">
        <v>2.7777777777777776E-2</v>
      </c>
    </row>
    <row r="116" spans="1:12" ht="20.100000000000001" customHeight="1" x14ac:dyDescent="0.2">
      <c r="A116" s="60"/>
      <c r="B116" s="62"/>
      <c r="C116" s="26" t="str">
        <f>VLOOKUP(K116,veri!A$1:E$986,3,TRUE)</f>
        <v>KARATAY</v>
      </c>
      <c r="D116" s="23" t="str">
        <f>VLOOKUP(K116,veri!A$1:E$986,4,TRUE)</f>
        <v>MAHMUT SAMİ ÜNLÜ - 555 249 26 88</v>
      </c>
      <c r="E116" s="23" t="str">
        <f>VLOOKUP(K116,veri!A$1:E$986,5,TRUE)</f>
        <v>H. İBRAHİM YUMUŞAK - 537 923 11 33</v>
      </c>
      <c r="F116" s="23"/>
      <c r="G116" s="40">
        <f>H115</f>
        <v>0.45833333333333337</v>
      </c>
      <c r="H116" s="40">
        <f>G116+L116</f>
        <v>0.48611111111111116</v>
      </c>
      <c r="I116" s="34">
        <f>VLOOKUP(K116,veri!A$1:F$986,6,TRUE)</f>
        <v>0</v>
      </c>
      <c r="J116" s="27"/>
      <c r="K116" s="10">
        <v>26</v>
      </c>
      <c r="L116" s="6">
        <v>2.7777777777777776E-2</v>
      </c>
    </row>
    <row r="117" spans="1:12" ht="15" customHeight="1" x14ac:dyDescent="0.2">
      <c r="A117" s="60"/>
      <c r="B117" s="62"/>
      <c r="C117" s="26"/>
      <c r="D117" s="23"/>
      <c r="E117" s="23"/>
      <c r="F117" s="23"/>
      <c r="G117" s="64" t="s">
        <v>26</v>
      </c>
      <c r="H117" s="65"/>
      <c r="I117" s="34" t="e">
        <f>VLOOKUP(K117,veri!A$1:F$986,6,TRUE)</f>
        <v>#N/A</v>
      </c>
      <c r="J117" s="3"/>
      <c r="K117" s="3">
        <v>0</v>
      </c>
      <c r="L117" s="6">
        <v>4.1666666666666664E-2</v>
      </c>
    </row>
    <row r="118" spans="1:12" ht="20.100000000000001" customHeight="1" x14ac:dyDescent="0.2">
      <c r="A118" s="60"/>
      <c r="B118" s="62"/>
      <c r="C118" s="26" t="str">
        <f>VLOOKUP(K118,veri!A$1:E$986,3,TRUE)</f>
        <v>KARATAY</v>
      </c>
      <c r="D118" s="23" t="str">
        <f>VLOOKUP(K118,veri!A$1:E$986,4,TRUE)</f>
        <v>HÜSEYİN KURŞUNMADEN - 506 558 01 48</v>
      </c>
      <c r="E118" s="23" t="str">
        <f>VLOOKUP(K118,veri!A$1:E$986,5,TRUE)</f>
        <v>ALİ ERDOĞAN - 536 934 83 55</v>
      </c>
      <c r="F118" s="23"/>
      <c r="G118" s="40">
        <f>H116+L117</f>
        <v>0.52777777777777779</v>
      </c>
      <c r="H118" s="40">
        <f>G118+L118</f>
        <v>0.5625</v>
      </c>
      <c r="I118" s="34" t="str">
        <f>VLOOKUP(K118,veri!A$1:F$986,6,TRUE)</f>
        <v>Pazar yazma</v>
      </c>
      <c r="J118" s="27"/>
      <c r="K118" s="10">
        <v>15</v>
      </c>
      <c r="L118" s="6">
        <v>3.4722222222222224E-2</v>
      </c>
    </row>
    <row r="119" spans="1:12" ht="20.100000000000001" customHeight="1" x14ac:dyDescent="0.2">
      <c r="A119" s="60"/>
      <c r="B119" s="62"/>
      <c r="C119" s="26" t="str">
        <f>VLOOKUP(K119,veri!A$1:E$986,3,TRUE)</f>
        <v>MERAM</v>
      </c>
      <c r="D119" s="23" t="str">
        <f>VLOOKUP(K119,veri!A$1:E$986,4,TRUE)</f>
        <v>METİN SAYHAN - 535 926 05 88</v>
      </c>
      <c r="E119" s="23" t="str">
        <f>VLOOKUP(K119,veri!A$1:E$986,5,TRUE)</f>
        <v>ALİ BİTİM - 533 725 64 51</v>
      </c>
      <c r="F119" s="23"/>
      <c r="G119" s="40">
        <f>H118</f>
        <v>0.5625</v>
      </c>
      <c r="H119" s="40">
        <f>G119+L119</f>
        <v>0.59722222222222221</v>
      </c>
      <c r="I119" s="34">
        <f>VLOOKUP(K119,veri!A$1:F$986,6,TRUE)</f>
        <v>0</v>
      </c>
      <c r="J119" s="27"/>
      <c r="K119" s="10">
        <v>44</v>
      </c>
      <c r="L119" s="6">
        <v>3.4722222222222224E-2</v>
      </c>
    </row>
    <row r="120" spans="1:12" ht="20.100000000000001" customHeight="1" x14ac:dyDescent="0.2">
      <c r="A120" s="60"/>
      <c r="B120" s="62"/>
      <c r="C120" s="26" t="str">
        <f>VLOOKUP(K120,veri!A$1:E$986,3,TRUE)</f>
        <v>KARATAY</v>
      </c>
      <c r="D120" s="23" t="str">
        <f>VLOOKUP(K120,veri!A$1:E$986,4,TRUE)</f>
        <v>EROL KAYA - 534 218 57 87</v>
      </c>
      <c r="E120" s="23" t="str">
        <f>VLOOKUP(K120,veri!A$1:E$986,5,TRUE)</f>
        <v>HÜSEYİN ÜNLÜ - 542 393 83 66</v>
      </c>
      <c r="F120" s="23"/>
      <c r="G120" s="40">
        <f>H119</f>
        <v>0.59722222222222221</v>
      </c>
      <c r="H120" s="40">
        <f>G120+L120</f>
        <v>0.63194444444444442</v>
      </c>
      <c r="I120" s="34">
        <f>VLOOKUP(K120,veri!A$1:F$986,6,TRUE)</f>
        <v>0</v>
      </c>
      <c r="J120" s="27"/>
      <c r="K120" s="10">
        <v>28</v>
      </c>
      <c r="L120" s="6">
        <v>3.4722222222222224E-2</v>
      </c>
    </row>
    <row r="121" spans="1:12" ht="15" customHeight="1" x14ac:dyDescent="0.2">
      <c r="A121" s="60"/>
      <c r="B121" s="62"/>
      <c r="C121" s="26"/>
      <c r="D121" s="23"/>
      <c r="E121" s="23"/>
      <c r="F121" s="23"/>
      <c r="G121" s="64" t="s">
        <v>27</v>
      </c>
      <c r="H121" s="65"/>
      <c r="I121" s="34" t="e">
        <f>VLOOKUP(K121,veri!A$1:F$986,6,TRUE)</f>
        <v>#N/A</v>
      </c>
      <c r="J121" s="3"/>
      <c r="K121" s="3"/>
      <c r="L121" s="6">
        <v>4.1666666666666664E-2</v>
      </c>
    </row>
    <row r="122" spans="1:12" ht="20.100000000000001" customHeight="1" x14ac:dyDescent="0.2">
      <c r="A122" s="60"/>
      <c r="B122" s="63"/>
      <c r="C122" s="26" t="str">
        <f>VLOOKUP(K122,veri!A$1:E$986,3,TRUE)</f>
        <v>KARATAY</v>
      </c>
      <c r="D122" s="23" t="str">
        <f>VLOOKUP(K122,veri!A$1:E$986,4,TRUE)</f>
        <v>ALİ İNAL - 538 644 18 75</v>
      </c>
      <c r="E122" s="23" t="str">
        <f>VLOOKUP(K122,veri!A$1:E$986,5,TRUE)</f>
        <v>METİN ÖZKULU - 538 718 10 79</v>
      </c>
      <c r="F122" s="23"/>
      <c r="G122" s="40">
        <f>H120+L121</f>
        <v>0.67361111111111105</v>
      </c>
      <c r="H122" s="40">
        <f>G122+L122</f>
        <v>0.70833333333333326</v>
      </c>
      <c r="I122" s="34" t="str">
        <f>VLOOKUP(K122,veri!A$1:F$986,6,TRUE)</f>
        <v>PAZAR YAZMA ÖĞLEDEN SONRALARI YAZ</v>
      </c>
      <c r="J122" s="27"/>
      <c r="K122" s="10">
        <v>18</v>
      </c>
      <c r="L122" s="6">
        <v>3.4722222222222224E-2</v>
      </c>
    </row>
    <row r="123" spans="1:12" ht="20.100000000000001" customHeight="1" x14ac:dyDescent="0.2">
      <c r="A123" s="59">
        <v>42748</v>
      </c>
      <c r="B123" s="61" t="str">
        <f t="shared" ref="B123" si="11">TEXT(A123,"GGGG")</f>
        <v>Cuma</v>
      </c>
      <c r="C123" s="26" t="str">
        <f>VLOOKUP(K123,veri!A$1:E$986,3,TRUE)</f>
        <v>KARATAY</v>
      </c>
      <c r="D123" s="23" t="str">
        <f>VLOOKUP(K123,veri!A$1:E$986,4,TRUE)</f>
        <v>MUSA ATCI - 533 553 54 86</v>
      </c>
      <c r="E123" s="23" t="str">
        <f>VLOOKUP(K123,veri!A$1:E$986,5,TRUE)</f>
        <v>MUSTAFA BABAT - 539 881 39 88</v>
      </c>
      <c r="F123" s="23"/>
      <c r="G123" s="40">
        <v>0.375</v>
      </c>
      <c r="H123" s="40">
        <f>G123+L123</f>
        <v>0.40277777777777779</v>
      </c>
      <c r="I123" s="34">
        <f>VLOOKUP(K123,veri!A$1:F$986,6,TRUE)</f>
        <v>0</v>
      </c>
      <c r="J123" s="28"/>
      <c r="K123" s="10">
        <v>19</v>
      </c>
      <c r="L123" s="6">
        <v>2.7777777777777776E-2</v>
      </c>
    </row>
    <row r="124" spans="1:12" ht="20.100000000000001" customHeight="1" x14ac:dyDescent="0.2">
      <c r="A124" s="60"/>
      <c r="B124" s="62"/>
      <c r="C124" s="26" t="str">
        <f>VLOOKUP(K124,veri!A$1:E$986,3,TRUE)</f>
        <v>KARATAY</v>
      </c>
      <c r="D124" s="23" t="str">
        <f>VLOOKUP(K124,veri!A$1:E$986,4,TRUE)</f>
        <v>OSMAN İYİŞENYÜREK - 554 471 06 75</v>
      </c>
      <c r="E124" s="23" t="str">
        <f>VLOOKUP(K124,veri!A$1:E$986,5,TRUE)</f>
        <v>HASAN ÇİFTÇİ - 555 682 27 95</v>
      </c>
      <c r="F124" s="23"/>
      <c r="G124" s="40">
        <f>H123</f>
        <v>0.40277777777777779</v>
      </c>
      <c r="H124" s="40">
        <f>G124+L124</f>
        <v>0.43055555555555558</v>
      </c>
      <c r="I124" s="34" t="str">
        <f>VLOOKUP(K124,veri!A$1:F$986,6,TRUE)</f>
        <v>Cuma öncesi yaz Pazar yazma</v>
      </c>
      <c r="J124" s="27"/>
      <c r="K124" s="10">
        <v>20</v>
      </c>
      <c r="L124" s="6">
        <v>2.7777777777777776E-2</v>
      </c>
    </row>
    <row r="125" spans="1:12" ht="20.100000000000001" customHeight="1" x14ac:dyDescent="0.2">
      <c r="A125" s="60"/>
      <c r="B125" s="62"/>
      <c r="C125" s="26" t="str">
        <f>VLOOKUP(K125,veri!A$1:E$986,3,TRUE)</f>
        <v>MERAM</v>
      </c>
      <c r="D125" s="23" t="str">
        <f>VLOOKUP(K125,veri!A$1:E$986,4,TRUE)</f>
        <v>MUSTAFA GÖK - 539 348 54 33</v>
      </c>
      <c r="E125" s="23" t="str">
        <f>VLOOKUP(K125,veri!A$1:E$986,5,TRUE)</f>
        <v>MURAT AYÇEKEN - 554 868 77 81</v>
      </c>
      <c r="F125" s="23"/>
      <c r="G125" s="40">
        <f>H124</f>
        <v>0.43055555555555558</v>
      </c>
      <c r="H125" s="40">
        <f>G125+L125</f>
        <v>0.45833333333333337</v>
      </c>
      <c r="I125" s="34" t="str">
        <f>VLOOKUP(K125,veri!A$1:F$986,6,TRUE)</f>
        <v>Cuma öncesi yaz</v>
      </c>
      <c r="J125" s="27"/>
      <c r="K125" s="10">
        <v>32</v>
      </c>
      <c r="L125" s="6">
        <v>2.7777777777777776E-2</v>
      </c>
    </row>
    <row r="126" spans="1:12" ht="20.100000000000001" customHeight="1" x14ac:dyDescent="0.2">
      <c r="A126" s="60"/>
      <c r="B126" s="62"/>
      <c r="C126" s="26" t="str">
        <f>VLOOKUP(K126,veri!A$1:E$986,3,TRUE)</f>
        <v>KARATAY</v>
      </c>
      <c r="D126" s="23" t="str">
        <f>VLOOKUP(K126,veri!A$1:E$986,4,TRUE)</f>
        <v>HALİL İBRAHİM ÜREN - 542 600 22 83</v>
      </c>
      <c r="E126" s="23" t="str">
        <f>VLOOKUP(K126,veri!A$1:E$986,5,TRUE)</f>
        <v>ALİ KIYAK - 531 356 14 33</v>
      </c>
      <c r="F126" s="23"/>
      <c r="G126" s="40">
        <f>H125</f>
        <v>0.45833333333333337</v>
      </c>
      <c r="H126" s="40">
        <f>G126+L126</f>
        <v>0.48611111111111116</v>
      </c>
      <c r="I126" s="34" t="str">
        <f>VLOOKUP(K126,veri!A$1:F$986,6,TRUE)</f>
        <v>Cuma öncesi yaz Pazar yazma</v>
      </c>
      <c r="J126" s="27"/>
      <c r="K126" s="10">
        <v>1</v>
      </c>
      <c r="L126" s="6">
        <v>2.7777777777777776E-2</v>
      </c>
    </row>
    <row r="127" spans="1:12" ht="15" customHeight="1" x14ac:dyDescent="0.2">
      <c r="A127" s="60"/>
      <c r="B127" s="62"/>
      <c r="C127" s="26"/>
      <c r="D127" s="23"/>
      <c r="E127" s="23"/>
      <c r="F127" s="23"/>
      <c r="G127" s="64" t="s">
        <v>26</v>
      </c>
      <c r="H127" s="65"/>
      <c r="I127" s="34" t="e">
        <f>VLOOKUP(K127,veri!A$1:F$986,6,TRUE)</f>
        <v>#N/A</v>
      </c>
      <c r="J127" s="3"/>
      <c r="K127" s="3">
        <v>0</v>
      </c>
      <c r="L127" s="6">
        <v>4.1666666666666664E-2</v>
      </c>
    </row>
    <row r="128" spans="1:12" ht="20.100000000000001" customHeight="1" x14ac:dyDescent="0.2">
      <c r="A128" s="60"/>
      <c r="B128" s="62"/>
      <c r="C128" s="26" t="str">
        <f>VLOOKUP(K128,veri!A$1:E$986,3,TRUE)</f>
        <v>KARATAY</v>
      </c>
      <c r="D128" s="23" t="str">
        <f>VLOOKUP(K128,veri!A$1:E$986,4,TRUE)</f>
        <v>Y. KASIM ASLANBOĞA -05399630898</v>
      </c>
      <c r="E128" s="23" t="str">
        <f>VLOOKUP(K128,veri!A$1:E$986,5,TRUE)</f>
        <v>MUHAMMET AKSAK - 532 590 42 05</v>
      </c>
      <c r="F128" s="23"/>
      <c r="G128" s="40">
        <f>H126+L127</f>
        <v>0.52777777777777779</v>
      </c>
      <c r="H128" s="40">
        <f>G128+L128</f>
        <v>0.5625</v>
      </c>
      <c r="I128" s="34" t="str">
        <f>VLOOKUP(K128,veri!A$1:F$986,6,TRUE)</f>
        <v xml:space="preserve">Cuma yaz </v>
      </c>
      <c r="J128" s="27"/>
      <c r="K128" s="10">
        <v>2</v>
      </c>
      <c r="L128" s="6">
        <v>3.4722222222222224E-2</v>
      </c>
    </row>
    <row r="129" spans="1:12" ht="20.100000000000001" customHeight="1" x14ac:dyDescent="0.2">
      <c r="A129" s="60"/>
      <c r="B129" s="62"/>
      <c r="C129" s="26" t="str">
        <f>VLOOKUP(K129,veri!A$1:E$986,3,TRUE)</f>
        <v>SELÇUKLU</v>
      </c>
      <c r="D129" s="23" t="str">
        <f>VLOOKUP(K129,veri!A$1:E$986,4,TRUE)</f>
        <v>MEHMET ÇABA - 555 359 55 51</v>
      </c>
      <c r="E129" s="23" t="str">
        <f>VLOOKUP(K129,veri!A$1:E$986,5,TRUE)</f>
        <v>MUHAMMET ÜMÜTLÜ - 530 561 67 81</v>
      </c>
      <c r="F129" s="23"/>
      <c r="G129" s="40">
        <f>H128</f>
        <v>0.5625</v>
      </c>
      <c r="H129" s="40">
        <f>G129+L129</f>
        <v>0.59722222222222221</v>
      </c>
      <c r="I129" s="34" t="str">
        <f>VLOOKUP(K129,veri!A$1:F$986,6,TRUE)</f>
        <v>Cumartesi-Pazar-Perşembe yazma haftaiçi öğle sonu yaz.</v>
      </c>
      <c r="J129" s="27"/>
      <c r="K129" s="10">
        <v>62</v>
      </c>
      <c r="L129" s="6">
        <v>3.4722222222222224E-2</v>
      </c>
    </row>
    <row r="130" spans="1:12" ht="20.100000000000001" customHeight="1" x14ac:dyDescent="0.2">
      <c r="A130" s="60"/>
      <c r="B130" s="62"/>
      <c r="C130" s="26" t="str">
        <f>VLOOKUP(K130,veri!A$1:E$986,3,TRUE)</f>
        <v>KARATAY</v>
      </c>
      <c r="D130" s="23" t="str">
        <f>VLOOKUP(K130,veri!A$1:E$986,4,TRUE)</f>
        <v>MUSTAFA KESEK - 506 391 75 60</v>
      </c>
      <c r="E130" s="23" t="str">
        <f>VLOOKUP(K130,veri!A$1:E$986,5,TRUE)</f>
        <v>YAVUZ SELİM CEYLAN - 537 316 10 79</v>
      </c>
      <c r="F130" s="23"/>
      <c r="G130" s="40">
        <f>H129</f>
        <v>0.59722222222222221</v>
      </c>
      <c r="H130" s="40">
        <f>G130+L130</f>
        <v>0.63194444444444442</v>
      </c>
      <c r="I130" s="34" t="str">
        <f>VLOOKUP(K130,veri!A$1:F$986,6,TRUE)</f>
        <v>Hafız Çalıştırıyor Öğleden Sonra Yazılacak</v>
      </c>
      <c r="J130" s="27"/>
      <c r="K130" s="10">
        <v>24</v>
      </c>
      <c r="L130" s="6">
        <v>3.4722222222222224E-2</v>
      </c>
    </row>
    <row r="131" spans="1:12" ht="15" customHeight="1" x14ac:dyDescent="0.2">
      <c r="A131" s="60"/>
      <c r="B131" s="62"/>
      <c r="C131" s="26"/>
      <c r="D131" s="23"/>
      <c r="E131" s="23"/>
      <c r="F131" s="23"/>
      <c r="G131" s="64" t="s">
        <v>27</v>
      </c>
      <c r="H131" s="65"/>
      <c r="I131" s="34" t="e">
        <f>VLOOKUP(K131,veri!A$1:F$986,6,TRUE)</f>
        <v>#N/A</v>
      </c>
      <c r="J131" s="3"/>
      <c r="K131" s="3"/>
      <c r="L131" s="6">
        <v>4.1666666666666664E-2</v>
      </c>
    </row>
    <row r="132" spans="1:12" ht="20.100000000000001" customHeight="1" x14ac:dyDescent="0.2">
      <c r="A132" s="60"/>
      <c r="B132" s="63"/>
      <c r="C132" s="26" t="str">
        <f>VLOOKUP(K132,veri!A$1:E$986,3,TRUE)</f>
        <v>SELÇUKLU</v>
      </c>
      <c r="D132" s="23" t="str">
        <f>VLOOKUP(K132,veri!A$1:E$986,4,TRUE)</f>
        <v>HASAN AKYAVAŞ - 542 626 60 57</v>
      </c>
      <c r="E132" s="23" t="str">
        <f>VLOOKUP(K132,veri!A$1:E$986,5,TRUE)</f>
        <v>İSMAİL KENCİK - 537 471 71 12</v>
      </c>
      <c r="F132" s="23"/>
      <c r="G132" s="40">
        <f>H130+L131</f>
        <v>0.67361111111111105</v>
      </c>
      <c r="H132" s="40">
        <f>G132+L132</f>
        <v>0.70833333333333326</v>
      </c>
      <c r="I132" s="34" t="str">
        <f>VLOOKUP(K132,veri!A$1:F$986,6,TRUE)</f>
        <v>Cumaları  Öğleden Sonra yazılacak Hafız çalıştırıyor</v>
      </c>
      <c r="J132" s="27"/>
      <c r="K132" s="10">
        <v>85</v>
      </c>
      <c r="L132" s="6">
        <v>3.4722222222222224E-2</v>
      </c>
    </row>
    <row r="133" spans="1:12" ht="20.100000000000001" customHeight="1" x14ac:dyDescent="0.2">
      <c r="A133" s="59">
        <v>42749</v>
      </c>
      <c r="B133" s="61" t="str">
        <f t="shared" ref="B133" si="12">TEXT(A133,"GGGG")</f>
        <v>Cumartesi</v>
      </c>
      <c r="C133" s="26" t="str">
        <f>VLOOKUP(K133,veri!A$1:E$986,3,TRUE)</f>
        <v>KARATAY</v>
      </c>
      <c r="D133" s="23" t="str">
        <f>VLOOKUP(K133,veri!A$1:E$986,4,TRUE)</f>
        <v>SAMİ KIZMAZ - 545 575 82 45</v>
      </c>
      <c r="E133" s="23" t="str">
        <f>VLOOKUP(K133,veri!A$1:E$986,5,TRUE)</f>
        <v>ABDUSSANİT İNAN - 554 721 39 43</v>
      </c>
      <c r="F133" s="23"/>
      <c r="G133" s="40">
        <v>0.375</v>
      </c>
      <c r="H133" s="40">
        <f>G133+L133</f>
        <v>0.40277777777777779</v>
      </c>
      <c r="I133" s="34">
        <f>VLOOKUP(K133,veri!A$1:F$986,6,TRUE)</f>
        <v>0</v>
      </c>
      <c r="J133" s="28"/>
      <c r="K133" s="3">
        <v>27</v>
      </c>
      <c r="L133" s="6">
        <v>2.7777777777777776E-2</v>
      </c>
    </row>
    <row r="134" spans="1:12" ht="20.100000000000001" customHeight="1" x14ac:dyDescent="0.2">
      <c r="A134" s="60"/>
      <c r="B134" s="62"/>
      <c r="C134" s="26" t="str">
        <f>VLOOKUP(K134,veri!A$1:E$986,3,TRUE)</f>
        <v>KARATAY</v>
      </c>
      <c r="D134" s="23" t="str">
        <f>VLOOKUP(K134,veri!A$1:E$986,4,TRUE)</f>
        <v>MUHAMMET AKSAK - 532 590 42 05</v>
      </c>
      <c r="E134" s="23" t="str">
        <f>VLOOKUP(K134,veri!A$1:E$986,5,TRUE)</f>
        <v>Y. KASIM ASLANBOĞA -05399630898</v>
      </c>
      <c r="F134" s="23"/>
      <c r="G134" s="40">
        <f>H133</f>
        <v>0.40277777777777779</v>
      </c>
      <c r="H134" s="40">
        <f>G134+L134</f>
        <v>0.43055555555555558</v>
      </c>
      <c r="I134" s="34">
        <f>VLOOKUP(K134,veri!A$1:F$986,6,TRUE)</f>
        <v>0</v>
      </c>
      <c r="J134" s="27"/>
      <c r="K134" s="10">
        <v>17</v>
      </c>
      <c r="L134" s="6">
        <v>2.7777777777777776E-2</v>
      </c>
    </row>
    <row r="135" spans="1:12" ht="20.100000000000001" customHeight="1" x14ac:dyDescent="0.2">
      <c r="A135" s="60"/>
      <c r="B135" s="62"/>
      <c r="C135" s="26" t="str">
        <f>VLOOKUP(K135,veri!A$1:E$986,3,TRUE)</f>
        <v>MERAM</v>
      </c>
      <c r="D135" s="23" t="str">
        <f>VLOOKUP(K135,veri!A$1:E$986,4,TRUE)</f>
        <v>BEKİR SİVRİKAYA - 537 664 42 34</v>
      </c>
      <c r="E135" s="23" t="str">
        <f>VLOOKUP(K135,veri!A$1:E$986,5,TRUE)</f>
        <v>LÜTFİ İHSAN KOZAK - 538 091 83 03</v>
      </c>
      <c r="F135" s="23"/>
      <c r="G135" s="40">
        <f>H134</f>
        <v>0.43055555555555558</v>
      </c>
      <c r="H135" s="40">
        <f>G135+L135</f>
        <v>0.45833333333333337</v>
      </c>
      <c r="I135" s="34" t="str">
        <f>VLOOKUP(K135,veri!A$1:F$986,6,TRUE)</f>
        <v>Cuma-Cumartesi sabah yaz</v>
      </c>
      <c r="J135" s="27"/>
      <c r="K135" s="10">
        <v>39</v>
      </c>
      <c r="L135" s="6">
        <v>2.7777777777777776E-2</v>
      </c>
    </row>
    <row r="136" spans="1:12" ht="20.100000000000001" customHeight="1" x14ac:dyDescent="0.2">
      <c r="A136" s="60"/>
      <c r="B136" s="62"/>
      <c r="C136" s="26" t="str">
        <f>VLOOKUP(K136,veri!A$1:E$986,3,TRUE)</f>
        <v>KARATAY</v>
      </c>
      <c r="D136" s="23" t="str">
        <f>VLOOKUP(K136,veri!A$1:E$986,4,TRUE)</f>
        <v>ALİ ERDOĞAN - 536 934 83 55</v>
      </c>
      <c r="E136" s="23" t="str">
        <f>VLOOKUP(K136,veri!A$1:E$986,5,TRUE)</f>
        <v>HÜSEYİN KURŞUNMADEN - 506 558 01 48</v>
      </c>
      <c r="F136" s="23"/>
      <c r="G136" s="40">
        <f>H135</f>
        <v>0.45833333333333337</v>
      </c>
      <c r="H136" s="40">
        <f>G136+L136</f>
        <v>0.48611111111111116</v>
      </c>
      <c r="I136" s="34" t="str">
        <f>VLOOKUP(K136,veri!A$1:F$986,6,TRUE)</f>
        <v xml:space="preserve">Cumartesi, Pazar Yaz </v>
      </c>
      <c r="J136" s="27"/>
      <c r="K136" s="10">
        <v>30</v>
      </c>
      <c r="L136" s="6">
        <v>2.7777777777777776E-2</v>
      </c>
    </row>
    <row r="137" spans="1:12" ht="15" customHeight="1" x14ac:dyDescent="0.2">
      <c r="A137" s="60"/>
      <c r="B137" s="62"/>
      <c r="C137" s="26"/>
      <c r="D137" s="23"/>
      <c r="E137" s="23"/>
      <c r="F137" s="23"/>
      <c r="G137" s="64" t="s">
        <v>26</v>
      </c>
      <c r="H137" s="65"/>
      <c r="I137" s="34" t="e">
        <f>VLOOKUP(K137,veri!A$1:F$986,6,TRUE)</f>
        <v>#N/A</v>
      </c>
      <c r="J137" s="3"/>
      <c r="K137" s="3"/>
      <c r="L137" s="6">
        <v>4.1666666666666664E-2</v>
      </c>
    </row>
    <row r="138" spans="1:12" ht="20.100000000000001" customHeight="1" x14ac:dyDescent="0.2">
      <c r="A138" s="60"/>
      <c r="B138" s="62"/>
      <c r="C138" s="26" t="str">
        <f>VLOOKUP(K138,veri!A$1:E$986,3,TRUE)</f>
        <v>MERAM</v>
      </c>
      <c r="D138" s="23" t="str">
        <f>VLOOKUP(K138,veri!A$1:E$986,4,TRUE)</f>
        <v>EBUBEKİR AK - 530 561 92 98</v>
      </c>
      <c r="E138" s="23" t="str">
        <f>VLOOKUP(K138,veri!A$1:E$986,5,TRUE)</f>
        <v>OSMAN ALTUN - 546 445 43 27</v>
      </c>
      <c r="F138" s="23"/>
      <c r="G138" s="40">
        <f>H136+L137</f>
        <v>0.52777777777777779</v>
      </c>
      <c r="H138" s="40">
        <f>G138+L138</f>
        <v>0.5625</v>
      </c>
      <c r="I138" s="34" t="str">
        <f>VLOOKUP(K138,veri!A$1:F$986,6,TRUE)</f>
        <v>Cuma, Pazar yazma</v>
      </c>
      <c r="J138" s="27"/>
      <c r="K138" s="10">
        <v>31</v>
      </c>
      <c r="L138" s="6">
        <v>3.4722222222222224E-2</v>
      </c>
    </row>
    <row r="139" spans="1:12" ht="20.100000000000001" customHeight="1" x14ac:dyDescent="0.2">
      <c r="A139" s="60"/>
      <c r="B139" s="62"/>
      <c r="C139" s="26" t="str">
        <f>VLOOKUP(K139,veri!A$1:E$986,3,TRUE)</f>
        <v>MERAM</v>
      </c>
      <c r="D139" s="23" t="str">
        <f>VLOOKUP(K139,veri!A$1:E$986,4,TRUE)</f>
        <v>İSMAİL AKSOY - 543 780 80 84</v>
      </c>
      <c r="E139" s="23" t="str">
        <f>VLOOKUP(K139,veri!A$1:E$986,5,TRUE)</f>
        <v>EROL UĞRAŞKAN - 542 542 42 53</v>
      </c>
      <c r="F139" s="23"/>
      <c r="G139" s="40">
        <f>H138</f>
        <v>0.5625</v>
      </c>
      <c r="H139" s="40">
        <f>G139+L139</f>
        <v>0.59722222222222221</v>
      </c>
      <c r="I139" s="34" t="str">
        <f>VLOOKUP(K139,veri!A$1:F$986,6,TRUE)</f>
        <v>Cumartesi yazılacak</v>
      </c>
      <c r="J139" s="27"/>
      <c r="K139" s="10">
        <v>43</v>
      </c>
      <c r="L139" s="6">
        <v>3.4722222222222224E-2</v>
      </c>
    </row>
    <row r="140" spans="1:12" ht="20.100000000000001" customHeight="1" x14ac:dyDescent="0.2">
      <c r="A140" s="60"/>
      <c r="B140" s="62"/>
      <c r="C140" s="26" t="str">
        <f>VLOOKUP(K140,veri!A$1:E$986,3,TRUE)</f>
        <v>MERAM</v>
      </c>
      <c r="D140" s="23" t="str">
        <f>VLOOKUP(K140,veri!A$1:E$986,4,TRUE)</f>
        <v>MAHMUT HAKKI BAYIR - 535 882 21 69</v>
      </c>
      <c r="E140" s="23" t="str">
        <f>VLOOKUP(K140,veri!A$1:E$986,5,TRUE)</f>
        <v>HALİL ELMA - 536 633 51 83</v>
      </c>
      <c r="F140" s="23"/>
      <c r="G140" s="40">
        <f>H139</f>
        <v>0.59722222222222221</v>
      </c>
      <c r="H140" s="40">
        <f>G140+L140</f>
        <v>0.63194444444444442</v>
      </c>
      <c r="I140" s="34" t="str">
        <f>VLOOKUP(K140,veri!A$1:F$986,6,TRUE)</f>
        <v>Cumartesi yaz</v>
      </c>
      <c r="J140" s="27"/>
      <c r="K140" s="10">
        <v>41</v>
      </c>
      <c r="L140" s="6">
        <v>3.4722222222222224E-2</v>
      </c>
    </row>
    <row r="141" spans="1:12" ht="15" customHeight="1" x14ac:dyDescent="0.2">
      <c r="A141" s="60"/>
      <c r="B141" s="62"/>
      <c r="C141" s="26"/>
      <c r="D141" s="23"/>
      <c r="E141" s="23"/>
      <c r="F141" s="23"/>
      <c r="G141" s="64" t="s">
        <v>27</v>
      </c>
      <c r="H141" s="65"/>
      <c r="I141" s="34" t="e">
        <f>VLOOKUP(K141,veri!A$1:F$986,6,TRUE)</f>
        <v>#N/A</v>
      </c>
      <c r="J141" s="3"/>
      <c r="K141" s="3"/>
      <c r="L141" s="6">
        <v>4.1666666666666664E-2</v>
      </c>
    </row>
    <row r="142" spans="1:12" ht="20.100000000000001" customHeight="1" x14ac:dyDescent="0.2">
      <c r="A142" s="60"/>
      <c r="B142" s="63"/>
      <c r="C142" s="26" t="str">
        <f>VLOOKUP(K142,veri!A$1:E$986,3,TRUE)</f>
        <v>MERAM</v>
      </c>
      <c r="D142" s="23" t="str">
        <f>VLOOKUP(K142,veri!A$1:E$986,4,TRUE)</f>
        <v>SEYİT EBREN - 535 778 81 38</v>
      </c>
      <c r="E142" s="23" t="str">
        <f>VLOOKUP(K142,veri!A$1:E$986,5,TRUE)</f>
        <v>YUNUS ERASLAN-5554924501</v>
      </c>
      <c r="F142" s="23"/>
      <c r="G142" s="40">
        <f>H140+L141</f>
        <v>0.67361111111111105</v>
      </c>
      <c r="H142" s="40">
        <f>G142+L142</f>
        <v>0.70833333333333326</v>
      </c>
      <c r="I142" s="34" t="str">
        <f>VLOOKUP(K142,veri!A$1:F$986,6,TRUE)</f>
        <v>ikindiden sonra yaz Pazar yazma</v>
      </c>
      <c r="J142" s="27"/>
      <c r="K142" s="10">
        <v>33</v>
      </c>
      <c r="L142" s="6">
        <v>3.4722222222222224E-2</v>
      </c>
    </row>
    <row r="143" spans="1:12" ht="20.100000000000001" customHeight="1" x14ac:dyDescent="0.2">
      <c r="A143" s="59">
        <v>42750</v>
      </c>
      <c r="B143" s="61" t="str">
        <f t="shared" ref="B143" si="13">TEXT(A143,"GGGG")</f>
        <v>Pazar</v>
      </c>
      <c r="C143" s="26" t="str">
        <f>VLOOKUP(K143,veri!A$1:E$986,3,TRUE)</f>
        <v>MERAM</v>
      </c>
      <c r="D143" s="23" t="str">
        <f>VLOOKUP(K143,veri!A$1:E$986,4,TRUE)</f>
        <v>H.HÜSEYİN CULUN - 507 451 30 58</v>
      </c>
      <c r="E143" s="23" t="str">
        <f>VLOOKUP(K143,veri!A$1:E$986,5,TRUE)</f>
        <v>SAMİ DÜMAN - 537 892 00 62</v>
      </c>
      <c r="F143" s="23"/>
      <c r="G143" s="40">
        <v>0.375</v>
      </c>
      <c r="H143" s="40">
        <f>G143+L143</f>
        <v>0.40277777777777779</v>
      </c>
      <c r="I143" s="34">
        <f>VLOOKUP(K143,veri!A$1:F$986,6,TRUE)</f>
        <v>0</v>
      </c>
      <c r="J143" s="3"/>
      <c r="K143" s="3">
        <v>35</v>
      </c>
      <c r="L143" s="6">
        <v>2.7777777777777776E-2</v>
      </c>
    </row>
    <row r="144" spans="1:12" ht="20.100000000000001" customHeight="1" x14ac:dyDescent="0.2">
      <c r="A144" s="60"/>
      <c r="B144" s="62"/>
      <c r="C144" s="26" t="str">
        <f>VLOOKUP(K144,veri!A$1:E$986,3,TRUE)</f>
        <v>MERAM</v>
      </c>
      <c r="D144" s="23" t="str">
        <f>VLOOKUP(K144,veri!A$1:E$986,4,TRUE)</f>
        <v>HARUN KALAYCI - 535 828 70 38</v>
      </c>
      <c r="E144" s="23" t="str">
        <f>VLOOKUP(K144,veri!A$1:E$986,5,TRUE)</f>
        <v>ZEKERİYYA KIRAT - 555 356 18 75</v>
      </c>
      <c r="F144" s="23"/>
      <c r="G144" s="40">
        <f>H143</f>
        <v>0.40277777777777779</v>
      </c>
      <c r="H144" s="40">
        <f>G144+L144</f>
        <v>0.43055555555555558</v>
      </c>
      <c r="I144" s="34">
        <f>VLOOKUP(K144,veri!A$1:F$986,6,TRUE)</f>
        <v>0</v>
      </c>
      <c r="J144" s="27"/>
      <c r="K144" s="10">
        <v>36</v>
      </c>
      <c r="L144" s="6">
        <v>2.7777777777777776E-2</v>
      </c>
    </row>
    <row r="145" spans="1:12" ht="20.100000000000001" customHeight="1" x14ac:dyDescent="0.2">
      <c r="A145" s="60"/>
      <c r="B145" s="62"/>
      <c r="C145" s="26" t="str">
        <f>VLOOKUP(K145,veri!A$1:E$986,3,TRUE)</f>
        <v>KARATAY</v>
      </c>
      <c r="D145" s="23" t="str">
        <f>VLOOKUP(K145,veri!A$1:E$986,4,TRUE)</f>
        <v>ALİ KIYAK - 531 356 14 33</v>
      </c>
      <c r="E145" s="23" t="str">
        <f>VLOOKUP(K145,veri!A$1:E$986,5,TRUE)</f>
        <v>HALİL İBRAHİM ÜREN - 542 600 22 83</v>
      </c>
      <c r="F145" s="23"/>
      <c r="G145" s="40">
        <f>H144</f>
        <v>0.43055555555555558</v>
      </c>
      <c r="H145" s="40">
        <f>G145+L145</f>
        <v>0.45833333333333337</v>
      </c>
      <c r="I145" s="34" t="str">
        <f>VLOOKUP(K145,veri!A$1:F$986,6,TRUE)</f>
        <v>Pazar yaz</v>
      </c>
      <c r="J145" s="27"/>
      <c r="K145" s="10">
        <v>16</v>
      </c>
      <c r="L145" s="6">
        <v>2.7777777777777776E-2</v>
      </c>
    </row>
    <row r="146" spans="1:12" ht="20.100000000000001" customHeight="1" x14ac:dyDescent="0.2">
      <c r="A146" s="60"/>
      <c r="B146" s="62"/>
      <c r="C146" s="26" t="str">
        <f>VLOOKUP(K146,veri!A$1:E$986,3,TRUE)</f>
        <v>MERAM</v>
      </c>
      <c r="D146" s="23" t="str">
        <f>VLOOKUP(K146,veri!A$1:E$986,4,TRUE)</f>
        <v>OSMAN BAKAR - 549 712 98 52</v>
      </c>
      <c r="E146" s="23" t="str">
        <f>VLOOKUP(K146,veri!A$1:E$986,5,TRUE)</f>
        <v>H.HÜSEYİN ÖNCEL - 532 592 02 04</v>
      </c>
      <c r="F146" s="23"/>
      <c r="G146" s="40">
        <f>H145</f>
        <v>0.45833333333333337</v>
      </c>
      <c r="H146" s="40">
        <f>G146+L146</f>
        <v>0.48611111111111116</v>
      </c>
      <c r="I146" s="34">
        <f>VLOOKUP(K146,veri!A$1:F$986,6,TRUE)</f>
        <v>0</v>
      </c>
      <c r="J146" s="27"/>
      <c r="K146" s="10">
        <v>38</v>
      </c>
      <c r="L146" s="6">
        <v>2.7777777777777776E-2</v>
      </c>
    </row>
    <row r="147" spans="1:12" ht="15" customHeight="1" x14ac:dyDescent="0.2">
      <c r="A147" s="60"/>
      <c r="B147" s="62"/>
      <c r="C147" s="26"/>
      <c r="D147" s="23"/>
      <c r="E147" s="23"/>
      <c r="F147" s="23"/>
      <c r="G147" s="64" t="s">
        <v>26</v>
      </c>
      <c r="H147" s="65"/>
      <c r="I147" s="34" t="e">
        <f>VLOOKUP(K147,veri!A$1:F$986,6,TRUE)</f>
        <v>#N/A</v>
      </c>
      <c r="J147" s="3"/>
      <c r="K147" s="3"/>
      <c r="L147" s="6">
        <v>4.1666666666666664E-2</v>
      </c>
    </row>
    <row r="148" spans="1:12" ht="20.100000000000001" customHeight="1" x14ac:dyDescent="0.2">
      <c r="A148" s="60"/>
      <c r="B148" s="62"/>
      <c r="C148" s="26" t="str">
        <f>VLOOKUP(K148,veri!A$1:E$986,3,TRUE)</f>
        <v>KARATAY</v>
      </c>
      <c r="D148" s="23" t="str">
        <f>VLOOKUP(K148,veri!A$1:E$986,4,TRUE)</f>
        <v>YAKUP ÖNDER - 537 236 06 41</v>
      </c>
      <c r="E148" s="23" t="str">
        <f>VLOOKUP(K148,veri!A$1:E$986,5,TRUE)</f>
        <v>İSMAİL HALICI - 533 934 66 44</v>
      </c>
      <c r="F148" s="23"/>
      <c r="G148" s="40">
        <f>H146+L147</f>
        <v>0.52777777777777779</v>
      </c>
      <c r="H148" s="40">
        <f>G148+L148</f>
        <v>0.5625</v>
      </c>
      <c r="I148" s="34">
        <f>VLOOKUP(K148,veri!A$1:F$986,6,TRUE)</f>
        <v>0</v>
      </c>
      <c r="J148" s="27"/>
      <c r="K148" s="10">
        <v>29</v>
      </c>
      <c r="L148" s="6">
        <v>3.4722222222222224E-2</v>
      </c>
    </row>
    <row r="149" spans="1:12" ht="20.100000000000001" customHeight="1" x14ac:dyDescent="0.2">
      <c r="A149" s="60"/>
      <c r="B149" s="62"/>
      <c r="C149" s="26" t="str">
        <f>VLOOKUP(K149,veri!A$1:E$986,3,TRUE)</f>
        <v>MERAM</v>
      </c>
      <c r="D149" s="23" t="str">
        <f>VLOOKUP(K149,veri!A$1:E$986,4,TRUE)</f>
        <v>AHMET ERYILMAZ - 533 520 45 70</v>
      </c>
      <c r="E149" s="23" t="str">
        <f>VLOOKUP(K149,veri!A$1:E$986,5,TRUE)</f>
        <v>ÜNVER GÜNGÖR - 536 589 65 13</v>
      </c>
      <c r="F149" s="23"/>
      <c r="G149" s="40">
        <f>H148</f>
        <v>0.5625</v>
      </c>
      <c r="H149" s="40">
        <f>G149+L149</f>
        <v>0.59722222222222221</v>
      </c>
      <c r="I149" s="34">
        <f>VLOOKUP(K149,veri!A$1:F$986,6,TRUE)</f>
        <v>0</v>
      </c>
      <c r="J149" s="27"/>
      <c r="K149" s="10">
        <v>40</v>
      </c>
      <c r="L149" s="6">
        <v>3.4722222222222224E-2</v>
      </c>
    </row>
    <row r="150" spans="1:12" ht="20.100000000000001" customHeight="1" x14ac:dyDescent="0.2">
      <c r="A150" s="60"/>
      <c r="B150" s="62"/>
      <c r="C150" s="26" t="str">
        <f>VLOOKUP(K150,veri!A$1:E$986,3,TRUE)</f>
        <v>MERAM</v>
      </c>
      <c r="D150" s="23" t="str">
        <f>VLOOKUP(K150,veri!A$1:E$986,4,TRUE)</f>
        <v>MEHMET ALİ KAYA - 534 265 56 52</v>
      </c>
      <c r="E150" s="23" t="str">
        <f>VLOOKUP(K150,veri!A$1:E$986,5,TRUE)</f>
        <v>ADEM ACAR - 538 702 50 36</v>
      </c>
      <c r="F150" s="23"/>
      <c r="G150" s="40">
        <f>H149</f>
        <v>0.59722222222222221</v>
      </c>
      <c r="H150" s="40">
        <f>G150+L150</f>
        <v>0.63194444444444442</v>
      </c>
      <c r="I150" s="34">
        <f>VLOOKUP(K150,veri!A$1:F$986,6,TRUE)</f>
        <v>0</v>
      </c>
      <c r="J150" s="27"/>
      <c r="K150" s="10">
        <v>34</v>
      </c>
      <c r="L150" s="6">
        <v>3.4722222222222224E-2</v>
      </c>
    </row>
    <row r="151" spans="1:12" ht="15" customHeight="1" x14ac:dyDescent="0.2">
      <c r="A151" s="60"/>
      <c r="B151" s="62"/>
      <c r="C151" s="26"/>
      <c r="D151" s="23"/>
      <c r="E151" s="23"/>
      <c r="F151" s="23"/>
      <c r="G151" s="64" t="s">
        <v>27</v>
      </c>
      <c r="H151" s="65"/>
      <c r="I151" s="34" t="e">
        <f>VLOOKUP(K151,veri!A$1:F$986,6,TRUE)</f>
        <v>#N/A</v>
      </c>
      <c r="J151" s="3"/>
      <c r="K151" s="3"/>
      <c r="L151" s="6">
        <v>4.1666666666666664E-2</v>
      </c>
    </row>
    <row r="152" spans="1:12" ht="20.100000000000001" customHeight="1" x14ac:dyDescent="0.2">
      <c r="A152" s="60"/>
      <c r="B152" s="63"/>
      <c r="C152" s="26" t="str">
        <f>VLOOKUP(K152,veri!A$1:E$986,3,TRUE)</f>
        <v>MERAM</v>
      </c>
      <c r="D152" s="23" t="str">
        <f>VLOOKUP(K152,veri!A$1:E$986,4,TRUE)</f>
        <v>İSMAİL AKTAŞ - 537 673 42 84</v>
      </c>
      <c r="E152" s="23" t="str">
        <f>VLOOKUP(K152,veri!A$1:E$986,5,TRUE)</f>
        <v>M.İBRAHİM DERMİRKAYA - 543 332 83 01</v>
      </c>
      <c r="F152" s="23"/>
      <c r="G152" s="40">
        <f>H150+L151</f>
        <v>0.67361111111111105</v>
      </c>
      <c r="H152" s="40">
        <f>G152+L152</f>
        <v>0.70833333333333326</v>
      </c>
      <c r="I152" s="34">
        <f>VLOOKUP(K152,veri!A$1:F$986,6,TRUE)</f>
        <v>0</v>
      </c>
      <c r="J152" s="27"/>
      <c r="K152" s="10">
        <v>42</v>
      </c>
      <c r="L152" s="6">
        <v>3.4722222222222224E-2</v>
      </c>
    </row>
    <row r="153" spans="1:12" ht="20.100000000000001" customHeight="1" x14ac:dyDescent="0.2">
      <c r="A153" s="59">
        <v>42751</v>
      </c>
      <c r="B153" s="61" t="str">
        <f t="shared" ref="B153" si="14">TEXT(A153,"GGGG")</f>
        <v>Pazartesi</v>
      </c>
      <c r="C153" s="69" t="s">
        <v>38</v>
      </c>
      <c r="D153" s="70"/>
      <c r="E153" s="71"/>
      <c r="F153" s="23"/>
      <c r="G153" s="40">
        <v>0.375</v>
      </c>
      <c r="H153" s="40">
        <f>G153+L153</f>
        <v>0.40277777777777779</v>
      </c>
      <c r="I153" s="34" t="e">
        <f>VLOOKUP(K153,veri!A$1:F$986,6,TRUE)</f>
        <v>#N/A</v>
      </c>
      <c r="J153" s="28"/>
      <c r="K153" s="10"/>
      <c r="L153" s="6">
        <v>2.7777777777777776E-2</v>
      </c>
    </row>
    <row r="154" spans="1:12" ht="20.100000000000001" customHeight="1" x14ac:dyDescent="0.2">
      <c r="A154" s="60"/>
      <c r="B154" s="62"/>
      <c r="C154" s="26" t="str">
        <f>VLOOKUP(K154,veri!A$1:E$986,3,TRUE)</f>
        <v>KARATAY</v>
      </c>
      <c r="D154" s="23" t="str">
        <f>VLOOKUP(K154,veri!A$1:E$986,4,TRUE)</f>
        <v>ORHAN ŞİMŞEK - 543 480 64 93</v>
      </c>
      <c r="E154" s="23" t="str">
        <f>VLOOKUP(K154,veri!A$1:E$986,5,TRUE)</f>
        <v>MUSTAFA CAN - 537 775 84 57</v>
      </c>
      <c r="F154" s="23"/>
      <c r="G154" s="40">
        <f>H153</f>
        <v>0.40277777777777779</v>
      </c>
      <c r="H154" s="40">
        <f>G154+L154</f>
        <v>0.43055555555555558</v>
      </c>
      <c r="I154" s="34">
        <f>VLOOKUP(K154,veri!A$1:F$986,6,TRUE)</f>
        <v>0</v>
      </c>
      <c r="J154" s="27"/>
      <c r="K154" s="10">
        <v>21</v>
      </c>
      <c r="L154" s="6">
        <v>2.7777777777777776E-2</v>
      </c>
    </row>
    <row r="155" spans="1:12" ht="20.100000000000001" customHeight="1" x14ac:dyDescent="0.2">
      <c r="A155" s="60"/>
      <c r="B155" s="62"/>
      <c r="C155" s="26" t="str">
        <f>VLOOKUP(K155,veri!A$1:E$986,3,TRUE)</f>
        <v>MERAM</v>
      </c>
      <c r="D155" s="23" t="str">
        <f>VLOOKUP(K155,veri!A$1:E$986,4,TRUE)</f>
        <v>MEHMET ERARABACI - 537 401 10 02</v>
      </c>
      <c r="E155" s="23" t="str">
        <f>VLOOKUP(K155,veri!A$1:E$986,5,TRUE)</f>
        <v>HASAN ÇALIŞKAN - 531 769 73 11</v>
      </c>
      <c r="F155" s="23"/>
      <c r="G155" s="40">
        <f>H154</f>
        <v>0.43055555555555558</v>
      </c>
      <c r="H155" s="40">
        <f>G155+L155</f>
        <v>0.45833333333333337</v>
      </c>
      <c r="I155" s="34" t="str">
        <f>VLOOKUP(K155,veri!A$1:F$986,6,TRUE)</f>
        <v>haftaiçi yaz haftasonu yazma</v>
      </c>
      <c r="J155" s="27"/>
      <c r="K155" s="10">
        <v>37</v>
      </c>
      <c r="L155" s="6">
        <v>2.7777777777777776E-2</v>
      </c>
    </row>
    <row r="156" spans="1:12" ht="20.100000000000001" customHeight="1" x14ac:dyDescent="0.2">
      <c r="A156" s="60"/>
      <c r="B156" s="62"/>
      <c r="C156" s="26" t="str">
        <f>VLOOKUP(K156,veri!A$1:E$986,3,TRUE)</f>
        <v>MERAM</v>
      </c>
      <c r="D156" s="23" t="str">
        <f>VLOOKUP(K156,veri!A$1:E$986,4,TRUE)</f>
        <v>ADEM ACAR - 538 702 50 36</v>
      </c>
      <c r="E156" s="23" t="str">
        <f>VLOOKUP(K156,veri!A$1:E$986,5,TRUE)</f>
        <v>MEHMET ALİ KAYA - 534 265 56 52</v>
      </c>
      <c r="F156" s="23"/>
      <c r="G156" s="40">
        <f>H155</f>
        <v>0.45833333333333337</v>
      </c>
      <c r="H156" s="40">
        <f>G156+L156</f>
        <v>0.48611111111111116</v>
      </c>
      <c r="I156" s="34" t="str">
        <f>VLOOKUP(K156,veri!A$1:F$986,6,TRUE)</f>
        <v>Pazar Cuma Yazılmayacak</v>
      </c>
      <c r="J156" s="27"/>
      <c r="K156" s="10">
        <v>49</v>
      </c>
      <c r="L156" s="6">
        <v>2.7777777777777776E-2</v>
      </c>
    </row>
    <row r="157" spans="1:12" ht="15" customHeight="1" x14ac:dyDescent="0.2">
      <c r="A157" s="60"/>
      <c r="B157" s="62"/>
      <c r="C157" s="26"/>
      <c r="D157" s="23"/>
      <c r="E157" s="23"/>
      <c r="F157" s="23"/>
      <c r="G157" s="64" t="s">
        <v>26</v>
      </c>
      <c r="H157" s="65"/>
      <c r="I157" s="34" t="e">
        <f>VLOOKUP(K157,veri!A$1:F$986,6,TRUE)</f>
        <v>#N/A</v>
      </c>
      <c r="J157" s="3"/>
      <c r="K157" s="3"/>
      <c r="L157" s="6">
        <v>4.1666666666666664E-2</v>
      </c>
    </row>
    <row r="158" spans="1:12" ht="20.100000000000001" customHeight="1" x14ac:dyDescent="0.2">
      <c r="A158" s="60"/>
      <c r="B158" s="62"/>
      <c r="C158" s="26" t="str">
        <f>VLOOKUP(K158,veri!A$1:E$986,3,TRUE)</f>
        <v>MERAM</v>
      </c>
      <c r="D158" s="23" t="str">
        <f>VLOOKUP(K158,veri!A$1:E$986,4,TRUE)</f>
        <v>OSMAN ALTUN - 546 445 43 27</v>
      </c>
      <c r="E158" s="23" t="str">
        <f>VLOOKUP(K158,veri!A$1:E$986,5,TRUE)</f>
        <v>EBUBEKİR AK - 530 561 92 98</v>
      </c>
      <c r="F158" s="23"/>
      <c r="G158" s="40">
        <f>H156+L157</f>
        <v>0.52777777777777779</v>
      </c>
      <c r="H158" s="40">
        <f>G158+L158</f>
        <v>0.5625</v>
      </c>
      <c r="I158" s="34">
        <f>VLOOKUP(K158,veri!A$1:F$986,6,TRUE)</f>
        <v>0</v>
      </c>
      <c r="J158" s="27"/>
      <c r="K158" s="10">
        <v>46</v>
      </c>
      <c r="L158" s="6">
        <v>3.4722222222222224E-2</v>
      </c>
    </row>
    <row r="159" spans="1:12" ht="20.100000000000001" customHeight="1" x14ac:dyDescent="0.2">
      <c r="A159" s="60"/>
      <c r="B159" s="62"/>
      <c r="C159" s="26" t="str">
        <f>VLOOKUP(K159,veri!A$1:E$986,3,TRUE)</f>
        <v>MERAM</v>
      </c>
      <c r="D159" s="23" t="str">
        <f>VLOOKUP(K159,veri!A$1:E$986,4,TRUE)</f>
        <v>MURAT AYÇEKEN - 554 868 77 81</v>
      </c>
      <c r="E159" s="23" t="str">
        <f>VLOOKUP(K159,veri!A$1:E$986,5,TRUE)</f>
        <v>MUSTAFA GÖK - 539 348 54 33</v>
      </c>
      <c r="F159" s="23"/>
      <c r="G159" s="40">
        <f>H158</f>
        <v>0.5625</v>
      </c>
      <c r="H159" s="40">
        <f>G159+L159</f>
        <v>0.59722222222222221</v>
      </c>
      <c r="I159" s="34">
        <f>VLOOKUP(K159,veri!A$1:F$986,6,TRUE)</f>
        <v>0</v>
      </c>
      <c r="J159" s="27"/>
      <c r="K159" s="10">
        <v>47</v>
      </c>
      <c r="L159" s="6">
        <v>3.4722222222222224E-2</v>
      </c>
    </row>
    <row r="160" spans="1:12" ht="20.100000000000001" customHeight="1" x14ac:dyDescent="0.2">
      <c r="A160" s="60"/>
      <c r="B160" s="62"/>
      <c r="C160" s="26" t="str">
        <f>VLOOKUP(K160,veri!A$1:E$986,3,TRUE)</f>
        <v>MERAM</v>
      </c>
      <c r="D160" s="23" t="str">
        <f>VLOOKUP(K160,veri!A$1:E$986,4,TRUE)</f>
        <v>YUNUS ERASLAN-5554924501</v>
      </c>
      <c r="E160" s="23" t="str">
        <f>VLOOKUP(K160,veri!A$1:E$986,5,TRUE)</f>
        <v>SEYİT EBREN - 535 778 81 38</v>
      </c>
      <c r="F160" s="23"/>
      <c r="G160" s="40">
        <f>H159</f>
        <v>0.59722222222222221</v>
      </c>
      <c r="H160" s="40">
        <f>G160+L160</f>
        <v>0.63194444444444442</v>
      </c>
      <c r="I160" s="34">
        <f>VLOOKUP(K160,veri!A$1:F$986,6,TRUE)</f>
        <v>0</v>
      </c>
      <c r="J160" s="27"/>
      <c r="K160" s="10">
        <v>48</v>
      </c>
      <c r="L160" s="6">
        <v>3.4722222222222224E-2</v>
      </c>
    </row>
    <row r="161" spans="1:12" ht="15" customHeight="1" x14ac:dyDescent="0.2">
      <c r="A161" s="60"/>
      <c r="B161" s="62"/>
      <c r="C161" s="26"/>
      <c r="D161" s="23"/>
      <c r="E161" s="23"/>
      <c r="F161" s="23"/>
      <c r="G161" s="64" t="s">
        <v>27</v>
      </c>
      <c r="H161" s="65"/>
      <c r="I161" s="34" t="e">
        <f>VLOOKUP(K161,veri!A$1:F$986,6,TRUE)</f>
        <v>#N/A</v>
      </c>
      <c r="J161" s="3"/>
      <c r="K161" s="3"/>
      <c r="L161" s="6">
        <v>4.1666666666666664E-2</v>
      </c>
    </row>
    <row r="162" spans="1:12" ht="20.100000000000001" customHeight="1" x14ac:dyDescent="0.2">
      <c r="A162" s="60"/>
      <c r="B162" s="63"/>
      <c r="C162" s="26" t="str">
        <f>VLOOKUP(K162,veri!A$1:E$986,3,TRUE)</f>
        <v>MERAM</v>
      </c>
      <c r="D162" s="23" t="str">
        <f>VLOOKUP(K162,veri!A$1:E$986,4,TRUE)</f>
        <v>MEHMET KÖSE - 535 483 34 83</v>
      </c>
      <c r="E162" s="23" t="str">
        <f>VLOOKUP(K162,veri!A$1:E$986,5,TRUE)</f>
        <v>MUSTAFA KEMAL ER - 532 714 64 28</v>
      </c>
      <c r="F162" s="23"/>
      <c r="G162" s="40">
        <f>H160+L161</f>
        <v>0.67361111111111105</v>
      </c>
      <c r="H162" s="40">
        <f>G162+L162</f>
        <v>0.70833333333333326</v>
      </c>
      <c r="I162" s="34" t="str">
        <f>VLOOKUP(K162,veri!A$1:F$986,6,TRUE)</f>
        <v>Cumartesi Yazma,Hafız Çalıştırıyormuş  (Öğleden Sonra Yazılacak)</v>
      </c>
      <c r="J162" s="27"/>
      <c r="K162" s="10">
        <v>45</v>
      </c>
      <c r="L162" s="6">
        <v>3.4722222222222224E-2</v>
      </c>
    </row>
    <row r="163" spans="1:12" ht="20.100000000000001" customHeight="1" x14ac:dyDescent="0.2">
      <c r="A163" s="59">
        <v>42752</v>
      </c>
      <c r="B163" s="61" t="str">
        <f t="shared" ref="B163" si="15">TEXT(A163,"GGGG")</f>
        <v>Salı</v>
      </c>
      <c r="C163" s="26" t="str">
        <f>VLOOKUP(K163,veri!A$1:E$986,3,TRUE)</f>
        <v>MERAM</v>
      </c>
      <c r="D163" s="23" t="str">
        <f>VLOOKUP(K163,veri!A$1:E$986,4,TRUE)</f>
        <v>SAMİ DÜMAN - 537 892 00 62</v>
      </c>
      <c r="E163" s="23" t="str">
        <f>VLOOKUP(K163,veri!A$1:E$986,5,TRUE)</f>
        <v>H.HÜSEYİN CULUN - 507 451 30 58</v>
      </c>
      <c r="F163" s="23"/>
      <c r="G163" s="40">
        <v>0.375</v>
      </c>
      <c r="H163" s="40">
        <f>G163+L163</f>
        <v>0.40277777777777779</v>
      </c>
      <c r="I163" s="34">
        <f>VLOOKUP(K163,veri!A$1:F$986,6,TRUE)</f>
        <v>0</v>
      </c>
      <c r="J163" s="28"/>
      <c r="K163" s="10">
        <v>50</v>
      </c>
      <c r="L163" s="6">
        <v>2.7777777777777776E-2</v>
      </c>
    </row>
    <row r="164" spans="1:12" ht="20.100000000000001" customHeight="1" x14ac:dyDescent="0.2">
      <c r="A164" s="60"/>
      <c r="B164" s="62"/>
      <c r="C164" s="26" t="str">
        <f>VLOOKUP(K164,veri!A$1:E$986,3,TRUE)</f>
        <v>MERAM</v>
      </c>
      <c r="D164" s="23" t="str">
        <f>VLOOKUP(K164,veri!A$1:E$986,4,TRUE)</f>
        <v>ZEKERİYYA KIRAT - 555 356 18 75</v>
      </c>
      <c r="E164" s="23" t="str">
        <f>VLOOKUP(K164,veri!A$1:E$986,5,TRUE)</f>
        <v>HARUN KALAYCI - 535 828 70 38</v>
      </c>
      <c r="F164" s="23"/>
      <c r="G164" s="40">
        <f>H163</f>
        <v>0.40277777777777779</v>
      </c>
      <c r="H164" s="40">
        <f>G164+L164</f>
        <v>0.43055555555555558</v>
      </c>
      <c r="I164" s="34">
        <f>VLOOKUP(K164,veri!A$1:F$986,6,TRUE)</f>
        <v>0</v>
      </c>
      <c r="J164" s="27"/>
      <c r="K164" s="10">
        <v>51</v>
      </c>
      <c r="L164" s="6">
        <v>2.7777777777777776E-2</v>
      </c>
    </row>
    <row r="165" spans="1:12" ht="20.100000000000001" customHeight="1" x14ac:dyDescent="0.2">
      <c r="A165" s="60"/>
      <c r="B165" s="62"/>
      <c r="C165" s="26" t="str">
        <f>VLOOKUP(K165,veri!A$1:E$986,3,TRUE)</f>
        <v>SELÇUKLU</v>
      </c>
      <c r="D165" s="23" t="str">
        <f>VLOOKUP(K165,veri!A$1:E$986,4,TRUE)</f>
        <v>İSMAİL ÖDEN - 535 592 61 01</v>
      </c>
      <c r="E165" s="23" t="str">
        <f>VLOOKUP(K165,veri!A$1:E$986,5,TRUE)</f>
        <v>MUSTAFA BAŞARAN - 530 600 70 59</v>
      </c>
      <c r="F165" s="23"/>
      <c r="G165" s="40">
        <f>H164</f>
        <v>0.43055555555555558</v>
      </c>
      <c r="H165" s="40">
        <f>G165+L165</f>
        <v>0.45833333333333337</v>
      </c>
      <c r="I165" s="34" t="str">
        <f>VLOOKUP(K165,veri!A$1:F$986,6,TRUE)</f>
        <v>Cumartesi Pazar yazma</v>
      </c>
      <c r="J165" s="27"/>
      <c r="K165" s="10">
        <v>63</v>
      </c>
      <c r="L165" s="6">
        <v>2.7777777777777776E-2</v>
      </c>
    </row>
    <row r="166" spans="1:12" ht="20.100000000000001" customHeight="1" x14ac:dyDescent="0.2">
      <c r="A166" s="60"/>
      <c r="B166" s="62"/>
      <c r="C166" s="26" t="str">
        <f>VLOOKUP(K166,veri!A$1:E$986,3,TRUE)</f>
        <v>MERAM</v>
      </c>
      <c r="D166" s="23" t="str">
        <f>VLOOKUP(K166,veri!A$1:E$986,4,TRUE)</f>
        <v>H.HÜSEYİN ÖNCEL - 532 592 02 04</v>
      </c>
      <c r="E166" s="23" t="str">
        <f>VLOOKUP(K166,veri!A$1:E$986,5,TRUE)</f>
        <v>OSMAN BAKAR - 549 712 98 52</v>
      </c>
      <c r="F166" s="23"/>
      <c r="G166" s="40">
        <f>H165</f>
        <v>0.45833333333333337</v>
      </c>
      <c r="H166" s="40">
        <f>G166+L166</f>
        <v>0.48611111111111116</v>
      </c>
      <c r="I166" s="34" t="str">
        <f>VLOOKUP(K166,veri!A$1:F$986,6,TRUE)</f>
        <v>Pazar Yazma</v>
      </c>
      <c r="J166" s="27"/>
      <c r="K166" s="10">
        <v>53</v>
      </c>
      <c r="L166" s="6">
        <v>2.7777777777777776E-2</v>
      </c>
    </row>
    <row r="167" spans="1:12" ht="15" customHeight="1" x14ac:dyDescent="0.2">
      <c r="A167" s="60"/>
      <c r="B167" s="62"/>
      <c r="C167" s="26"/>
      <c r="D167" s="23"/>
      <c r="E167" s="23"/>
      <c r="F167" s="23"/>
      <c r="G167" s="64" t="s">
        <v>26</v>
      </c>
      <c r="H167" s="65"/>
      <c r="I167" s="34" t="e">
        <f>VLOOKUP(K167,veri!A$1:F$986,6,TRUE)</f>
        <v>#N/A</v>
      </c>
      <c r="J167" s="3"/>
      <c r="K167" s="3"/>
      <c r="L167" s="6">
        <v>4.1666666666666664E-2</v>
      </c>
    </row>
    <row r="168" spans="1:12" ht="20.100000000000001" customHeight="1" x14ac:dyDescent="0.2">
      <c r="A168" s="60"/>
      <c r="B168" s="62"/>
      <c r="C168" s="26" t="str">
        <f>VLOOKUP(K168,veri!A$1:E$986,3,TRUE)</f>
        <v>MERAM</v>
      </c>
      <c r="D168" s="23" t="str">
        <f>VLOOKUP(K168,veri!A$1:E$986,4,TRUE)</f>
        <v>LÜTFİ İHSAN KOZAK - 538 091 83 03</v>
      </c>
      <c r="E168" s="23" t="str">
        <f>VLOOKUP(K168,veri!A$1:E$986,5,TRUE)</f>
        <v>BEKİR SİVRİKAYA - 537 664 42 34</v>
      </c>
      <c r="F168" s="23"/>
      <c r="G168" s="40">
        <f>H166+L167</f>
        <v>0.52777777777777779</v>
      </c>
      <c r="H168" s="40">
        <f>G168+L168</f>
        <v>0.5625</v>
      </c>
      <c r="I168" s="34" t="str">
        <f>VLOOKUP(K168,veri!A$1:F$986,6,TRUE)</f>
        <v>Cumartesi yazma</v>
      </c>
      <c r="J168" s="27"/>
      <c r="K168" s="10">
        <v>54</v>
      </c>
      <c r="L168" s="6">
        <v>3.4722222222222224E-2</v>
      </c>
    </row>
    <row r="169" spans="1:12" ht="20.100000000000001" customHeight="1" x14ac:dyDescent="0.2">
      <c r="A169" s="60"/>
      <c r="B169" s="62"/>
      <c r="C169" s="26" t="str">
        <f>VLOOKUP(K169,veri!A$1:E$986,3,TRUE)</f>
        <v>MERAM</v>
      </c>
      <c r="D169" s="23" t="str">
        <f>VLOOKUP(K169,veri!A$1:E$986,4,TRUE)</f>
        <v>ÜNVER GÜNGÖR - 536 589 65 13</v>
      </c>
      <c r="E169" s="23" t="str">
        <f>VLOOKUP(K169,veri!A$1:E$986,5,TRUE)</f>
        <v>AHMET ERYILMAZ - 533 520 45 70</v>
      </c>
      <c r="F169" s="23"/>
      <c r="G169" s="40">
        <f>H168</f>
        <v>0.5625</v>
      </c>
      <c r="H169" s="40">
        <f>G169+L169</f>
        <v>0.59722222222222221</v>
      </c>
      <c r="I169" s="34" t="str">
        <f>VLOOKUP(K169,veri!A$1:F$986,6,TRUE)</f>
        <v xml:space="preserve"> Pazar ve Cuma Cumartesi  yazma öğleden sanra yazılacak</v>
      </c>
      <c r="J169" s="27"/>
      <c r="K169" s="10">
        <v>55</v>
      </c>
      <c r="L169" s="6">
        <v>3.4722222222222224E-2</v>
      </c>
    </row>
    <row r="170" spans="1:12" ht="20.100000000000001" customHeight="1" x14ac:dyDescent="0.2">
      <c r="A170" s="60"/>
      <c r="B170" s="62"/>
      <c r="C170" s="26" t="str">
        <f>VLOOKUP(K170,veri!A$1:E$986,3,TRUE)</f>
        <v>MERAM</v>
      </c>
      <c r="D170" s="23" t="str">
        <f>VLOOKUP(K170,veri!A$1:E$986,4,TRUE)</f>
        <v>HALİL ELMA - 536 633 51 83</v>
      </c>
      <c r="E170" s="23" t="str">
        <f>VLOOKUP(K170,veri!A$1:E$986,5,TRUE)</f>
        <v>MAHMUT HAKKI BAYIR - 535 882 21 69</v>
      </c>
      <c r="F170" s="23"/>
      <c r="G170" s="40">
        <f>H169</f>
        <v>0.59722222222222221</v>
      </c>
      <c r="H170" s="40">
        <f>G170+L170</f>
        <v>0.63194444444444442</v>
      </c>
      <c r="I170" s="34" t="str">
        <f>VLOOKUP(K170,veri!A$1:F$986,6,TRUE)</f>
        <v>Cumartesi - Pazar yazma --öğleden  2 sonra yazılacak</v>
      </c>
      <c r="J170" s="27"/>
      <c r="K170" s="10">
        <v>56</v>
      </c>
      <c r="L170" s="6">
        <v>3.4722222222222224E-2</v>
      </c>
    </row>
    <row r="171" spans="1:12" ht="15" customHeight="1" x14ac:dyDescent="0.2">
      <c r="A171" s="60"/>
      <c r="B171" s="62"/>
      <c r="C171" s="26"/>
      <c r="D171" s="23"/>
      <c r="E171" s="23"/>
      <c r="F171" s="23"/>
      <c r="G171" s="64" t="s">
        <v>27</v>
      </c>
      <c r="H171" s="65"/>
      <c r="I171" s="34" t="e">
        <f>VLOOKUP(K171,veri!A$1:F$986,6,TRUE)</f>
        <v>#N/A</v>
      </c>
      <c r="J171" s="3"/>
      <c r="K171" s="3"/>
      <c r="L171" s="6">
        <v>4.1666666666666664E-2</v>
      </c>
    </row>
    <row r="172" spans="1:12" ht="20.100000000000001" customHeight="1" x14ac:dyDescent="0.2">
      <c r="A172" s="60"/>
      <c r="B172" s="63"/>
      <c r="C172" s="26" t="str">
        <f>VLOOKUP(K172,veri!A$1:E$986,3,TRUE)</f>
        <v>MERAM</v>
      </c>
      <c r="D172" s="23" t="str">
        <f>VLOOKUP(K172,veri!A$1:E$986,4,TRUE)</f>
        <v>M.İBRAHİM DERMİRKAYA - 543 332 83 01</v>
      </c>
      <c r="E172" s="23" t="str">
        <f>VLOOKUP(K172,veri!A$1:E$986,5,TRUE)</f>
        <v>İSMAİL AKTAŞ - 537 673 42 84</v>
      </c>
      <c r="F172" s="23"/>
      <c r="G172" s="40">
        <f>H170+L171</f>
        <v>0.67361111111111105</v>
      </c>
      <c r="H172" s="40">
        <f>G172+L172</f>
        <v>0.70833333333333326</v>
      </c>
      <c r="I172" s="34" t="str">
        <f>VLOOKUP(K172,veri!A$1:F$986,6,TRUE)</f>
        <v>2 Den sonra yaz</v>
      </c>
      <c r="J172" s="27"/>
      <c r="K172" s="10">
        <v>57</v>
      </c>
      <c r="L172" s="6">
        <v>3.4722222222222224E-2</v>
      </c>
    </row>
    <row r="173" spans="1:12" ht="20.100000000000001" customHeight="1" x14ac:dyDescent="0.2">
      <c r="A173" s="59">
        <v>42753</v>
      </c>
      <c r="B173" s="61" t="str">
        <f t="shared" ref="B173" si="16">TEXT(A173,"GGGG")</f>
        <v>Çarşamba</v>
      </c>
      <c r="C173" s="26" t="str">
        <f>VLOOKUP(K173,veri!A$1:E$986,3,TRUE)</f>
        <v>SELÇUKLU</v>
      </c>
      <c r="D173" s="23" t="str">
        <f>VLOOKUP(K173,veri!A$1:E$986,4,TRUE)</f>
        <v>ÖMER AKTAŞ - 536 308 79 22</v>
      </c>
      <c r="E173" s="23" t="str">
        <f>VLOOKUP(K173,veri!A$1:E$986,5,TRUE)</f>
        <v>LOKMAN AYDOĞAN - 555 300 60 33</v>
      </c>
      <c r="F173" s="23"/>
      <c r="G173" s="40">
        <v>0.375</v>
      </c>
      <c r="H173" s="40">
        <f>G173+L173</f>
        <v>0.40277777777777779</v>
      </c>
      <c r="I173" s="34" t="str">
        <f>VLOOKUP(K173,veri!A$1:F$986,6,TRUE)</f>
        <v>Cumartesi ve Pazar yazılmayacak</v>
      </c>
      <c r="J173" s="28"/>
      <c r="K173" s="10">
        <v>65</v>
      </c>
      <c r="L173" s="6">
        <v>2.7777777777777776E-2</v>
      </c>
    </row>
    <row r="174" spans="1:12" ht="20.100000000000001" customHeight="1" x14ac:dyDescent="0.2">
      <c r="A174" s="60"/>
      <c r="B174" s="62"/>
      <c r="C174" s="26" t="str">
        <f>VLOOKUP(K174,veri!A$1:E$986,3,TRUE)</f>
        <v>MERAM</v>
      </c>
      <c r="D174" s="23" t="str">
        <f>VLOOKUP(K174,veri!A$1:E$986,4,TRUE)</f>
        <v>ALİ BİTİM - 533 725 64 51</v>
      </c>
      <c r="E174" s="23" t="str">
        <f>VLOOKUP(K174,veri!A$1:E$986,5,TRUE)</f>
        <v>METİN SAYHAN - 535 926 05 88</v>
      </c>
      <c r="F174" s="23"/>
      <c r="G174" s="40">
        <f>H173</f>
        <v>0.40277777777777779</v>
      </c>
      <c r="H174" s="40">
        <f>G174+L174</f>
        <v>0.43055555555555558</v>
      </c>
      <c r="I174" s="34" t="str">
        <f>VLOOKUP(K174,veri!A$1:F$986,6,TRUE)</f>
        <v>Pazar ve Cuma yazma</v>
      </c>
      <c r="J174" s="27"/>
      <c r="K174" s="10">
        <v>59</v>
      </c>
      <c r="L174" s="6">
        <v>2.7777777777777776E-2</v>
      </c>
    </row>
    <row r="175" spans="1:12" ht="20.100000000000001" customHeight="1" x14ac:dyDescent="0.2">
      <c r="A175" s="60"/>
      <c r="B175" s="62"/>
      <c r="C175" s="26" t="str">
        <f>VLOOKUP(K175,veri!A$1:E$986,3,TRUE)</f>
        <v>SELÇUKLU</v>
      </c>
      <c r="D175" s="23" t="str">
        <f>VLOOKUP(K175,veri!A$1:E$986,4,TRUE)</f>
        <v>RAHİM VARIŞ - 535 787 90 86</v>
      </c>
      <c r="E175" s="23" t="str">
        <f>VLOOKUP(K175,veri!A$1:E$986,5,TRUE)</f>
        <v>DURMUŞ ALİ UÇAR - 533 544 38 96</v>
      </c>
      <c r="F175" s="23"/>
      <c r="G175" s="40">
        <f>H174</f>
        <v>0.43055555555555558</v>
      </c>
      <c r="H175" s="40">
        <f>G175+L175</f>
        <v>0.45833333333333337</v>
      </c>
      <c r="I175" s="34">
        <f>VLOOKUP(K175,veri!A$1:F$986,6,TRUE)</f>
        <v>0</v>
      </c>
      <c r="J175" s="27"/>
      <c r="K175" s="10">
        <v>82</v>
      </c>
      <c r="L175" s="6">
        <v>2.7777777777777776E-2</v>
      </c>
    </row>
    <row r="176" spans="1:12" ht="20.100000000000001" customHeight="1" x14ac:dyDescent="0.2">
      <c r="A176" s="60"/>
      <c r="B176" s="62"/>
      <c r="C176" s="26" t="str">
        <f>VLOOKUP(K176,veri!A$1:E$986,3,TRUE)</f>
        <v>SELÇUKLU</v>
      </c>
      <c r="D176" s="23" t="str">
        <f>VLOOKUP(K176,veri!A$1:E$986,4,TRUE)</f>
        <v>ALİ SABIRLI - 538 665 29 95</v>
      </c>
      <c r="E176" s="23" t="str">
        <f>VLOOKUP(K176,veri!A$1:E$986,5,TRUE)</f>
        <v>MUAMMER KIVANÇ - 532 250 56 58</v>
      </c>
      <c r="F176" s="23"/>
      <c r="G176" s="40">
        <f>H175</f>
        <v>0.45833333333333337</v>
      </c>
      <c r="H176" s="40">
        <f>G176+L176</f>
        <v>0.48611111111111116</v>
      </c>
      <c r="I176" s="34" t="str">
        <f>VLOOKUP(K176,veri!A$1:F$986,6,TRUE)</f>
        <v>Pazar yazma</v>
      </c>
      <c r="J176" s="27"/>
      <c r="K176" s="10">
        <v>61</v>
      </c>
      <c r="L176" s="6">
        <v>2.7777777777777776E-2</v>
      </c>
    </row>
    <row r="177" spans="1:12" ht="15" customHeight="1" x14ac:dyDescent="0.2">
      <c r="A177" s="60"/>
      <c r="B177" s="62"/>
      <c r="C177" s="26"/>
      <c r="D177" s="23"/>
      <c r="E177" s="23"/>
      <c r="F177" s="23"/>
      <c r="G177" s="64" t="s">
        <v>26</v>
      </c>
      <c r="H177" s="65"/>
      <c r="I177" s="34" t="e">
        <f>VLOOKUP(K177,veri!A$1:F$986,6,TRUE)</f>
        <v>#N/A</v>
      </c>
      <c r="J177" s="3"/>
      <c r="K177" s="3"/>
      <c r="L177" s="6">
        <v>4.1666666666666664E-2</v>
      </c>
    </row>
    <row r="178" spans="1:12" ht="20.100000000000001" customHeight="1" x14ac:dyDescent="0.2">
      <c r="A178" s="60"/>
      <c r="B178" s="62"/>
      <c r="C178" s="26" t="str">
        <f>VLOOKUP(K178,veri!A$1:E$986,3,TRUE)</f>
        <v>SELÇUKLU</v>
      </c>
      <c r="D178" s="23" t="str">
        <f>VLOOKUP(K178,veri!A$1:E$986,4,TRUE)</f>
        <v>MEHMET ÇABA - 555 359 55 51</v>
      </c>
      <c r="E178" s="23" t="str">
        <f>VLOOKUP(K178,veri!A$1:E$986,5,TRUE)</f>
        <v>MUHAMMET ÜMÜTLÜ - 530 561 67 81</v>
      </c>
      <c r="F178" s="23"/>
      <c r="G178" s="40">
        <f>H176+L177</f>
        <v>0.52777777777777779</v>
      </c>
      <c r="H178" s="40">
        <f>G178+L178</f>
        <v>0.5625</v>
      </c>
      <c r="I178" s="34" t="str">
        <f>VLOOKUP(K178,veri!A$1:F$986,6,TRUE)</f>
        <v>Cumartesi-Pazar-Perşembe yazma haftaiçi öğle sonu yaz.</v>
      </c>
      <c r="J178" s="27"/>
      <c r="K178" s="10">
        <v>62</v>
      </c>
      <c r="L178" s="6">
        <v>3.4722222222222224E-2</v>
      </c>
    </row>
    <row r="179" spans="1:12" ht="20.100000000000001" customHeight="1" x14ac:dyDescent="0.2">
      <c r="A179" s="60"/>
      <c r="B179" s="62"/>
      <c r="C179" s="26" t="str">
        <f>VLOOKUP(K179,veri!A$1:E$986,3,TRUE)</f>
        <v>MERAM</v>
      </c>
      <c r="D179" s="23" t="str">
        <f>VLOOKUP(K179,veri!A$1:E$986,4,TRUE)</f>
        <v>HASAN ÇALIŞKAN - 531 769 73 11</v>
      </c>
      <c r="E179" s="23" t="str">
        <f>VLOOKUP(K179,veri!A$1:E$986,5,TRUE)</f>
        <v>MEHMET ERARABACI - 537 401 10 02</v>
      </c>
      <c r="F179" s="23"/>
      <c r="G179" s="40">
        <f>H178</f>
        <v>0.5625</v>
      </c>
      <c r="H179" s="40">
        <f>G179+L179</f>
        <v>0.59722222222222221</v>
      </c>
      <c r="I179" s="34" t="str">
        <f>VLOOKUP(K179,veri!A$1:F$986,6,TRUE)</f>
        <v>Pazar günü yazılmasın öğlen sonu</v>
      </c>
      <c r="J179" s="27"/>
      <c r="K179" s="10">
        <v>52</v>
      </c>
      <c r="L179" s="6">
        <v>3.4722222222222224E-2</v>
      </c>
    </row>
    <row r="180" spans="1:12" ht="20.100000000000001" customHeight="1" x14ac:dyDescent="0.2">
      <c r="A180" s="60"/>
      <c r="B180" s="62"/>
      <c r="C180" s="26" t="str">
        <f>VLOOKUP(K180,veri!A$1:E$986,3,TRUE)</f>
        <v>SELÇUKLU</v>
      </c>
      <c r="D180" s="23" t="str">
        <f>VLOOKUP(K180,veri!A$1:E$986,4,TRUE)</f>
        <v>AHMET DİLEK - 535 655 42 20</v>
      </c>
      <c r="E180" s="23" t="str">
        <f>VLOOKUP(K180,veri!A$1:E$986,5,TRUE)</f>
        <v>NURULLAH ŞENER - 506 925 77 45</v>
      </c>
      <c r="F180" s="23"/>
      <c r="G180" s="40">
        <f>H179</f>
        <v>0.59722222222222221</v>
      </c>
      <c r="H180" s="40">
        <f>G180+L180</f>
        <v>0.63194444444444442</v>
      </c>
      <c r="I180" s="34" t="str">
        <f>VLOOKUP(K180,veri!A$1:F$986,6,TRUE)</f>
        <v>Öğleden sonraları 14.00' 15.00 arası yazılacak</v>
      </c>
      <c r="J180" s="27"/>
      <c r="K180" s="10">
        <v>64</v>
      </c>
      <c r="L180" s="6">
        <v>3.4722222222222224E-2</v>
      </c>
    </row>
    <row r="181" spans="1:12" ht="15" customHeight="1" x14ac:dyDescent="0.2">
      <c r="A181" s="60"/>
      <c r="B181" s="62"/>
      <c r="C181" s="26"/>
      <c r="D181" s="23"/>
      <c r="E181" s="23"/>
      <c r="F181" s="23"/>
      <c r="G181" s="64" t="s">
        <v>27</v>
      </c>
      <c r="H181" s="65"/>
      <c r="I181" s="34" t="e">
        <f>VLOOKUP(K181,veri!A$1:F$986,6,TRUE)</f>
        <v>#N/A</v>
      </c>
      <c r="J181" s="3"/>
      <c r="K181" s="3"/>
      <c r="L181" s="6">
        <v>4.1666666666666664E-2</v>
      </c>
    </row>
    <row r="182" spans="1:12" ht="20.100000000000001" customHeight="1" x14ac:dyDescent="0.2">
      <c r="A182" s="60"/>
      <c r="B182" s="63"/>
      <c r="C182" s="26" t="str">
        <f>VLOOKUP(K182,veri!A$1:E$986,3,TRUE)</f>
        <v>MERAM</v>
      </c>
      <c r="D182" s="23" t="str">
        <f>VLOOKUP(K182,veri!A$1:E$986,4,TRUE)</f>
        <v>EROL UĞRAŞKAN - 542 542 42 53</v>
      </c>
      <c r="E182" s="23" t="str">
        <f>VLOOKUP(K182,veri!A$1:E$986,5,TRUE)</f>
        <v>İSMAİL AKSOY - 543 780 80 84</v>
      </c>
      <c r="F182" s="23"/>
      <c r="G182" s="40">
        <f>H180+L181</f>
        <v>0.67361111111111105</v>
      </c>
      <c r="H182" s="40">
        <f>G182+L182</f>
        <v>0.70833333333333326</v>
      </c>
      <c r="I182" s="34" t="str">
        <f>VLOOKUP(K182,veri!A$1:F$986,6,TRUE)</f>
        <v>Cumartesi Pazar Yazma /-Öğleden 2 sonra yazılacak</v>
      </c>
      <c r="J182" s="27"/>
      <c r="K182" s="10">
        <v>58</v>
      </c>
      <c r="L182" s="6">
        <v>3.4722222222222224E-2</v>
      </c>
    </row>
    <row r="183" spans="1:12" ht="20.100000000000001" customHeight="1" x14ac:dyDescent="0.2">
      <c r="A183" s="59">
        <v>42754</v>
      </c>
      <c r="B183" s="61" t="str">
        <f t="shared" ref="B183" si="17">TEXT(A183,"GGGG")</f>
        <v>Perşembe</v>
      </c>
      <c r="C183" s="26" t="str">
        <f>VLOOKUP(K183,veri!A$1:E$986,3,TRUE)</f>
        <v>SELÇUKLU</v>
      </c>
      <c r="D183" s="23" t="str">
        <f>VLOOKUP(K183,veri!A$1:E$986,4,TRUE)</f>
        <v>MEHMET KOCABAŞ - 05372136600</v>
      </c>
      <c r="E183" s="23" t="str">
        <f>VLOOKUP(K183,veri!A$1:E$986,5,TRUE)</f>
        <v>ALİ EMRE KÜÇÜKSUCU - 533 542 44 43</v>
      </c>
      <c r="F183" s="44"/>
      <c r="G183" s="40">
        <v>0.375</v>
      </c>
      <c r="H183" s="40">
        <f>G183+L183</f>
        <v>0.40277777777777779</v>
      </c>
      <c r="I183" s="34" t="str">
        <f>VLOOKUP(K183,veri!A$1:F$986,6,TRUE)</f>
        <v>Perşembe yaz, Pazar yazma</v>
      </c>
      <c r="J183" s="28"/>
      <c r="K183" s="3">
        <v>73</v>
      </c>
      <c r="L183" s="6">
        <v>2.7777777777777776E-2</v>
      </c>
    </row>
    <row r="184" spans="1:12" ht="20.100000000000001" customHeight="1" x14ac:dyDescent="0.2">
      <c r="A184" s="60"/>
      <c r="B184" s="62"/>
      <c r="C184" s="26" t="str">
        <f>VLOOKUP(K184,veri!A$1:E$986,3,TRUE)</f>
        <v>SELÇUKLU</v>
      </c>
      <c r="D184" s="23" t="str">
        <f>VLOOKUP(K184,veri!A$1:E$986,4,TRUE)</f>
        <v>DURMUŞ ALİ UÇAR - 533 544 38 96</v>
      </c>
      <c r="E184" s="23" t="str">
        <f>VLOOKUP(K184,veri!A$1:E$986,5,TRUE)</f>
        <v>RAHİM VARIŞ - 535 787 90 86</v>
      </c>
      <c r="F184" s="23"/>
      <c r="G184" s="40">
        <f>H183</f>
        <v>0.40277777777777779</v>
      </c>
      <c r="H184" s="40">
        <f>G184+L184</f>
        <v>0.43055555555555558</v>
      </c>
      <c r="I184" s="34" t="str">
        <f>VLOOKUP(K184,veri!A$1:F$986,6,TRUE)</f>
        <v>Pazar yazma-öğleden sonraları yazılıcak.</v>
      </c>
      <c r="J184" s="27"/>
      <c r="K184" s="10">
        <v>67</v>
      </c>
      <c r="L184" s="6">
        <v>2.7777777777777776E-2</v>
      </c>
    </row>
    <row r="185" spans="1:12" ht="20.100000000000001" customHeight="1" x14ac:dyDescent="0.2">
      <c r="A185" s="60"/>
      <c r="B185" s="62"/>
      <c r="C185" s="26" t="str">
        <f>VLOOKUP(K185,veri!A$1:E$986,3,TRUE)</f>
        <v>SELÇUKLU</v>
      </c>
      <c r="D185" s="23" t="str">
        <f>VLOOKUP(K185,veri!A$1:E$986,4,TRUE)</f>
        <v>FATİH İŞ - 543 818 47 30</v>
      </c>
      <c r="E185" s="23" t="str">
        <f>VLOOKUP(K185,veri!A$1:E$986,5,TRUE)</f>
        <v>MUSTAFA AKIN-0538 608 53 52</v>
      </c>
      <c r="F185" s="23"/>
      <c r="G185" s="40">
        <f>H184</f>
        <v>0.43055555555555558</v>
      </c>
      <c r="H185" s="40">
        <f>G185+L185</f>
        <v>0.45833333333333337</v>
      </c>
      <c r="I185" s="34">
        <f>VLOOKUP(K185,veri!A$1:F$986,6,TRUE)</f>
        <v>0</v>
      </c>
      <c r="J185" s="27"/>
      <c r="K185" s="10">
        <v>68</v>
      </c>
      <c r="L185" s="6">
        <v>2.7777777777777776E-2</v>
      </c>
    </row>
    <row r="186" spans="1:12" ht="20.100000000000001" customHeight="1" x14ac:dyDescent="0.2">
      <c r="A186" s="60"/>
      <c r="B186" s="62"/>
      <c r="C186" s="26" t="str">
        <f>VLOOKUP(K186,veri!A$1:E$986,3,TRUE)</f>
        <v>SELÇUKLU</v>
      </c>
      <c r="D186" s="23" t="str">
        <f>VLOOKUP(K186,veri!A$1:E$986,4,TRUE)</f>
        <v>HACI MEHMET KAYAALP - 536 684 96 51</v>
      </c>
      <c r="E186" s="23" t="str">
        <f>VLOOKUP(K186,veri!A$1:E$986,5,TRUE)</f>
        <v>REMZİ KÜÇÜKKARA - 555 665 35 25</v>
      </c>
      <c r="F186" s="23"/>
      <c r="G186" s="40">
        <f>H185</f>
        <v>0.45833333333333337</v>
      </c>
      <c r="H186" s="40">
        <f>G186+L186</f>
        <v>0.48611111111111116</v>
      </c>
      <c r="I186" s="34" t="str">
        <f>VLOOKUP(K186,veri!A$1:F$986,6,TRUE)</f>
        <v>Pazar Yazma</v>
      </c>
      <c r="J186" s="27"/>
      <c r="K186" s="10">
        <v>69</v>
      </c>
      <c r="L186" s="6">
        <v>2.7777777777777776E-2</v>
      </c>
    </row>
    <row r="187" spans="1:12" ht="15" customHeight="1" x14ac:dyDescent="0.2">
      <c r="A187" s="60"/>
      <c r="B187" s="62"/>
      <c r="C187" s="26"/>
      <c r="D187" s="23"/>
      <c r="E187" s="23"/>
      <c r="F187" s="23"/>
      <c r="G187" s="64" t="s">
        <v>26</v>
      </c>
      <c r="H187" s="65"/>
      <c r="I187" s="34" t="e">
        <f>VLOOKUP(K187,veri!A$1:F$986,6,TRUE)</f>
        <v>#N/A</v>
      </c>
      <c r="J187" s="3"/>
      <c r="K187" s="3"/>
      <c r="L187" s="6">
        <v>4.1666666666666664E-2</v>
      </c>
    </row>
    <row r="188" spans="1:12" ht="20.100000000000001" customHeight="1" x14ac:dyDescent="0.2">
      <c r="A188" s="60"/>
      <c r="B188" s="62"/>
      <c r="C188" s="26" t="str">
        <f>VLOOKUP(K188,veri!A$1:E$986,3,TRUE)</f>
        <v>SELÇUKLU</v>
      </c>
      <c r="D188" s="23" t="str">
        <f>VLOOKUP(K188,veri!A$1:E$986,4,TRUE)</f>
        <v>İSMAİL KENCİK - 537 471 71 12</v>
      </c>
      <c r="E188" s="23" t="str">
        <f>VLOOKUP(K188,veri!A$1:E$986,5,TRUE)</f>
        <v>HASAN AKYAVAŞ - 542 626 60 57</v>
      </c>
      <c r="F188" s="23"/>
      <c r="G188" s="40">
        <f>H186+L187</f>
        <v>0.52777777777777779</v>
      </c>
      <c r="H188" s="40">
        <f>G188+L188</f>
        <v>0.5625</v>
      </c>
      <c r="I188" s="34" t="str">
        <f>VLOOKUP(K188,veri!A$1:F$986,6,TRUE)</f>
        <v>Pazar yazma</v>
      </c>
      <c r="J188" s="27"/>
      <c r="K188" s="10">
        <v>70</v>
      </c>
      <c r="L188" s="6">
        <v>3.4722222222222224E-2</v>
      </c>
    </row>
    <row r="189" spans="1:12" ht="20.100000000000001" customHeight="1" x14ac:dyDescent="0.2">
      <c r="A189" s="60"/>
      <c r="B189" s="62"/>
      <c r="C189" s="26" t="str">
        <f>VLOOKUP(K189,veri!A$1:E$986,3,TRUE)</f>
        <v>SELÇUKLU</v>
      </c>
      <c r="D189" s="23" t="str">
        <f>VLOOKUP(K189,veri!A$1:E$986,4,TRUE)</f>
        <v>MEHMET BOZ - 535 675 05 79</v>
      </c>
      <c r="E189" s="23" t="str">
        <f>VLOOKUP(K189,veri!A$1:E$986,5,TRUE)</f>
        <v>AHMET ATIF UZUN - 533 683 05 17</v>
      </c>
      <c r="F189" s="23"/>
      <c r="G189" s="40">
        <f>H188</f>
        <v>0.5625</v>
      </c>
      <c r="H189" s="40">
        <f>G189+L189</f>
        <v>0.59722222222222221</v>
      </c>
      <c r="I189" s="34" t="str">
        <f>VLOOKUP(K189,veri!A$1:F$986,6,TRUE)</f>
        <v>Cumartesi Pazar Yazma</v>
      </c>
      <c r="J189" s="27"/>
      <c r="K189" s="10">
        <v>71</v>
      </c>
      <c r="L189" s="6">
        <v>3.4722222222222224E-2</v>
      </c>
    </row>
    <row r="190" spans="1:12" ht="20.100000000000001" customHeight="1" x14ac:dyDescent="0.2">
      <c r="A190" s="60"/>
      <c r="B190" s="62"/>
      <c r="C190" s="26" t="str">
        <f>VLOOKUP(K190,veri!A$1:E$986,3,TRUE)</f>
        <v>SELÇUKLU</v>
      </c>
      <c r="D190" s="23" t="str">
        <f>VLOOKUP(K190,veri!A$1:E$986,4,TRUE)</f>
        <v>AHMET ATIF UZUN - 533 683 05 17</v>
      </c>
      <c r="E190" s="23" t="str">
        <f>VLOOKUP(K190,veri!A$1:E$986,5,TRUE)</f>
        <v>MEHMET BOZ - 535 675 05 79</v>
      </c>
      <c r="F190" s="23"/>
      <c r="G190" s="40">
        <f>H189</f>
        <v>0.59722222222222221</v>
      </c>
      <c r="H190" s="40">
        <f>G190+L190</f>
        <v>0.63194444444444442</v>
      </c>
      <c r="I190" s="34" t="str">
        <f>VLOOKUP(K190,veri!A$1:F$986,6,TRUE)</f>
        <v>hafta içi  ÖĞLE SONU YAZ Cumartesi yazma</v>
      </c>
      <c r="J190" s="27"/>
      <c r="K190" s="10">
        <v>86</v>
      </c>
      <c r="L190" s="6">
        <v>3.4722222222222224E-2</v>
      </c>
    </row>
    <row r="191" spans="1:12" ht="15" customHeight="1" x14ac:dyDescent="0.2">
      <c r="A191" s="60"/>
      <c r="B191" s="62"/>
      <c r="C191" s="26"/>
      <c r="D191" s="23"/>
      <c r="E191" s="23"/>
      <c r="F191" s="23"/>
      <c r="G191" s="64" t="s">
        <v>27</v>
      </c>
      <c r="H191" s="65"/>
      <c r="I191" s="34" t="e">
        <f>VLOOKUP(K191,veri!A$1:F$986,6,TRUE)</f>
        <v>#N/A</v>
      </c>
      <c r="J191" s="3"/>
      <c r="K191" s="3"/>
      <c r="L191" s="6">
        <v>4.1666666666666664E-2</v>
      </c>
    </row>
    <row r="192" spans="1:12" ht="20.100000000000001" customHeight="1" x14ac:dyDescent="0.2">
      <c r="A192" s="60"/>
      <c r="B192" s="63"/>
      <c r="C192" s="26" t="str">
        <f>VLOOKUP(K192,veri!A$1:E$986,3,TRUE)</f>
        <v>SELÇUKLU</v>
      </c>
      <c r="D192" s="23" t="str">
        <f>VLOOKUP(K192,veri!A$1:E$986,4,TRUE)</f>
        <v>ABDURRAHİM GÜZELKARA - 506 424 43 59</v>
      </c>
      <c r="E192" s="23" t="str">
        <f>VLOOKUP(K192,veri!A$1:E$986,5,TRUE)</f>
        <v>ÖMER FARUK APAYDIN - 533 812 20 03</v>
      </c>
      <c r="F192" s="23"/>
      <c r="G192" s="40">
        <f>H190+L191</f>
        <v>0.67361111111111105</v>
      </c>
      <c r="H192" s="40">
        <f>G192+L192</f>
        <v>0.70833333333333326</v>
      </c>
      <c r="I192" s="34" t="str">
        <f>VLOOKUP(K192,veri!A$1:F$986,6,TRUE)</f>
        <v>Pazar yazma-öğleden sonraları yazılıcak.</v>
      </c>
      <c r="J192" s="27"/>
      <c r="K192" s="10">
        <v>66</v>
      </c>
      <c r="L192" s="6">
        <v>3.4722222222222224E-2</v>
      </c>
    </row>
    <row r="193" spans="1:12" ht="20.100000000000001" customHeight="1" x14ac:dyDescent="0.2">
      <c r="A193" s="59">
        <v>42755</v>
      </c>
      <c r="B193" s="61" t="str">
        <f t="shared" ref="B193" si="18">TEXT(A193,"GGGG")</f>
        <v>Cuma</v>
      </c>
      <c r="C193" s="26" t="str">
        <f>VLOOKUP(K193,veri!A$1:E$986,3,TRUE)</f>
        <v>KARATAY</v>
      </c>
      <c r="D193" s="23" t="str">
        <f>VLOOKUP(K193,veri!A$1:E$986,4,TRUE)</f>
        <v>HASAN ÇİFTÇİ - 555 682 27 95</v>
      </c>
      <c r="E193" s="23" t="str">
        <f>VLOOKUP(K193,veri!A$1:E$986,5,TRUE)</f>
        <v>OSMAN İYİŞENYÜREK - 554 471 06 75</v>
      </c>
      <c r="F193" s="23"/>
      <c r="G193" s="40">
        <v>0.375</v>
      </c>
      <c r="H193" s="40">
        <f>G193+L193</f>
        <v>0.40277777777777779</v>
      </c>
      <c r="I193" s="34">
        <f>VLOOKUP(K193,veri!A$1:F$986,6,TRUE)</f>
        <v>0</v>
      </c>
      <c r="J193" s="28"/>
      <c r="K193" s="10">
        <v>5</v>
      </c>
      <c r="L193" s="6">
        <v>2.7777777777777776E-2</v>
      </c>
    </row>
    <row r="194" spans="1:12" ht="20.100000000000001" customHeight="1" x14ac:dyDescent="0.2">
      <c r="A194" s="60"/>
      <c r="B194" s="62"/>
      <c r="C194" s="26" t="str">
        <f>VLOOKUP(K194,veri!A$1:E$986,3,TRUE)</f>
        <v>SELÇUKLU</v>
      </c>
      <c r="D194" s="23" t="str">
        <f>VLOOKUP(K194,veri!A$1:E$986,4,TRUE)</f>
        <v>MUHAMMET ÜMÜTLÜ - 530 561 67 81</v>
      </c>
      <c r="E194" s="23" t="str">
        <f>VLOOKUP(K194,veri!A$1:E$986,5,TRUE)</f>
        <v>MEHMET ÇABA - 555 359 55 51</v>
      </c>
      <c r="F194" s="23"/>
      <c r="G194" s="40">
        <f>H193</f>
        <v>0.40277777777777779</v>
      </c>
      <c r="H194" s="40">
        <f>G194+L194</f>
        <v>0.43055555555555558</v>
      </c>
      <c r="I194" s="34" t="str">
        <f>VLOOKUP(K194,veri!A$1:F$986,6,TRUE)</f>
        <v>Cuma, Cumartesi Yaz</v>
      </c>
      <c r="J194" s="27"/>
      <c r="K194" s="10">
        <v>77</v>
      </c>
      <c r="L194" s="6">
        <v>2.7777777777777776E-2</v>
      </c>
    </row>
    <row r="195" spans="1:12" ht="20.100000000000001" customHeight="1" x14ac:dyDescent="0.2">
      <c r="A195" s="60"/>
      <c r="B195" s="62"/>
      <c r="C195" s="26" t="str">
        <f>VLOOKUP(K195,veri!A$1:E$986,3,TRUE)</f>
        <v>SELÇUKLU</v>
      </c>
      <c r="D195" s="23" t="str">
        <f>VLOOKUP(K195,veri!A$1:E$986,4,TRUE)</f>
        <v>MUAMMER KIVANÇ - 532 250 56 58</v>
      </c>
      <c r="E195" s="23" t="str">
        <f>VLOOKUP(K195,veri!A$1:E$986,5,TRUE)</f>
        <v>ALİ SABIRLI - 538 665 29 95</v>
      </c>
      <c r="F195" s="23"/>
      <c r="G195" s="40">
        <f>H194</f>
        <v>0.43055555555555558</v>
      </c>
      <c r="H195" s="40">
        <f>G195+L195</f>
        <v>0.45833333333333337</v>
      </c>
      <c r="I195" s="34" t="str">
        <f>VLOOKUP(K195,veri!A$1:F$986,6,TRUE)</f>
        <v>Cuma, Cumartesi Yaz</v>
      </c>
      <c r="J195" s="27"/>
      <c r="K195" s="10">
        <v>76</v>
      </c>
      <c r="L195" s="6">
        <v>2.7777777777777776E-2</v>
      </c>
    </row>
    <row r="196" spans="1:12" ht="20.100000000000001" customHeight="1" x14ac:dyDescent="0.2">
      <c r="A196" s="60"/>
      <c r="B196" s="62"/>
      <c r="C196" s="26" t="str">
        <f>VLOOKUP(K196,veri!A$1:E$986,3,TRUE)</f>
        <v>SELÇUKLU</v>
      </c>
      <c r="D196" s="23" t="str">
        <f>VLOOKUP(K196,veri!A$1:E$986,4,TRUE)</f>
        <v>KENAN POLAT - 536 876 42 21</v>
      </c>
      <c r="E196" s="23" t="str">
        <f>VLOOKUP(K196,veri!A$1:E$986,5,TRUE)</f>
        <v>AHMET OKUR - 535 770 55 26</v>
      </c>
      <c r="F196" s="23"/>
      <c r="G196" s="40">
        <f>H195</f>
        <v>0.45833333333333337</v>
      </c>
      <c r="H196" s="40">
        <f>G196+L196</f>
        <v>0.48611111111111116</v>
      </c>
      <c r="I196" s="34" t="str">
        <f>VLOOKUP(K196,veri!A$1:F$986,6,TRUE)</f>
        <v>PAZAR YAZILMAYACAK (Haftalık İzni)</v>
      </c>
      <c r="J196" s="27"/>
      <c r="K196" s="10">
        <v>72</v>
      </c>
      <c r="L196" s="6">
        <v>2.7777777777777776E-2</v>
      </c>
    </row>
    <row r="197" spans="1:12" ht="15" customHeight="1" x14ac:dyDescent="0.2">
      <c r="A197" s="60"/>
      <c r="B197" s="62"/>
      <c r="C197" s="26"/>
      <c r="D197" s="23"/>
      <c r="E197" s="23"/>
      <c r="F197" s="23"/>
      <c r="G197" s="64" t="s">
        <v>26</v>
      </c>
      <c r="H197" s="65"/>
      <c r="I197" s="34" t="e">
        <f>VLOOKUP(K197,veri!A$1:F$986,6,TRUE)</f>
        <v>#N/A</v>
      </c>
      <c r="J197" s="3"/>
      <c r="K197" s="3"/>
      <c r="L197" s="6">
        <v>4.1666666666666664E-2</v>
      </c>
    </row>
    <row r="198" spans="1:12" ht="20.100000000000001" customHeight="1" x14ac:dyDescent="0.2">
      <c r="A198" s="60"/>
      <c r="B198" s="62"/>
      <c r="C198" s="26" t="str">
        <f>VLOOKUP(K198,veri!A$1:E$986,3,TRUE)</f>
        <v>SELÇUKLU</v>
      </c>
      <c r="D198" s="23" t="str">
        <f>VLOOKUP(K198,veri!A$1:E$986,4,TRUE)</f>
        <v>NURİ ÇINAR - 505 581 00 44</v>
      </c>
      <c r="E198" s="23" t="str">
        <f>VLOOKUP(K198,veri!A$1:E$986,5,TRUE)</f>
        <v>MEVLÜT BÜYÜKAVCIOĞLU - 536 552 13 36</v>
      </c>
      <c r="F198" s="23"/>
      <c r="G198" s="40">
        <f>H196+L197</f>
        <v>0.52777777777777779</v>
      </c>
      <c r="H198" s="40">
        <f>G198+L198</f>
        <v>0.5625</v>
      </c>
      <c r="I198" s="34" t="str">
        <f>VLOOKUP(K198,veri!A$1:F$986,6,TRUE)</f>
        <v>Cumartesi Yazılmayacak</v>
      </c>
      <c r="J198" s="27"/>
      <c r="K198" s="10">
        <v>89</v>
      </c>
      <c r="L198" s="6">
        <v>3.4722222222222224E-2</v>
      </c>
    </row>
    <row r="199" spans="1:12" ht="20.100000000000001" customHeight="1" x14ac:dyDescent="0.2">
      <c r="A199" s="60"/>
      <c r="B199" s="62"/>
      <c r="C199" s="26" t="str">
        <f>VLOOKUP(K199,veri!A$1:E$986,3,TRUE)</f>
        <v>SELÇUKLU</v>
      </c>
      <c r="D199" s="23" t="str">
        <f>VLOOKUP(K199,veri!A$1:E$986,4,TRUE)</f>
        <v>AHMET OKUR - 535 770 55 26</v>
      </c>
      <c r="E199" s="23" t="str">
        <f>VLOOKUP(K199,veri!A$1:E$986,5,TRUE)</f>
        <v>KENAN POLAT - 536 876 42 21</v>
      </c>
      <c r="F199" s="23"/>
      <c r="G199" s="40">
        <f>H198</f>
        <v>0.5625</v>
      </c>
      <c r="H199" s="40">
        <f>G199+L199</f>
        <v>0.59722222222222221</v>
      </c>
      <c r="I199" s="34" t="str">
        <f>VLOOKUP(K199,veri!A$1:F$986,6,TRUE)</f>
        <v>Perşembe, Cuma öğleden sonraları yazılacak</v>
      </c>
      <c r="J199" s="27"/>
      <c r="K199" s="10">
        <v>87</v>
      </c>
      <c r="L199" s="6">
        <v>3.4722222222222224E-2</v>
      </c>
    </row>
    <row r="200" spans="1:12" ht="20.100000000000001" customHeight="1" x14ac:dyDescent="0.2">
      <c r="A200" s="60"/>
      <c r="B200" s="62"/>
      <c r="C200" s="26" t="str">
        <f>VLOOKUP(K200,veri!A$1:E$986,3,TRUE)</f>
        <v>SELÇUKLU</v>
      </c>
      <c r="D200" s="23" t="str">
        <f>VLOOKUP(K200,veri!A$1:E$986,4,TRUE)</f>
        <v>MUSTAFA BAŞARAN - 530 600 70 59</v>
      </c>
      <c r="E200" s="23" t="str">
        <f>VLOOKUP(K200,veri!A$1:E$986,5,TRUE)</f>
        <v>İSMAİL ÖDEN - 535 592 61 01</v>
      </c>
      <c r="F200" s="23"/>
      <c r="G200" s="40">
        <f>H199</f>
        <v>0.59722222222222221</v>
      </c>
      <c r="H200" s="40">
        <f>G200+L200</f>
        <v>0.63194444444444442</v>
      </c>
      <c r="I200" s="34" t="str">
        <f>VLOOKUP(K200,veri!A$1:F$986,6,TRUE)</f>
        <v>Öğleden sonraları 14.00 ile 16.00 arası yazılacak</v>
      </c>
      <c r="J200" s="27"/>
      <c r="K200" s="10">
        <v>78</v>
      </c>
      <c r="L200" s="6">
        <v>3.4722222222222224E-2</v>
      </c>
    </row>
    <row r="201" spans="1:12" ht="15" customHeight="1" x14ac:dyDescent="0.2">
      <c r="A201" s="60"/>
      <c r="B201" s="62"/>
      <c r="C201" s="26"/>
      <c r="D201" s="23"/>
      <c r="E201" s="23"/>
      <c r="F201" s="23"/>
      <c r="G201" s="64" t="s">
        <v>27</v>
      </c>
      <c r="H201" s="65"/>
      <c r="I201" s="34" t="e">
        <f>VLOOKUP(K201,veri!A$1:F$986,6,TRUE)</f>
        <v>#N/A</v>
      </c>
      <c r="J201" s="3"/>
      <c r="K201" s="3"/>
      <c r="L201" s="6">
        <v>4.1666666666666664E-2</v>
      </c>
    </row>
    <row r="202" spans="1:12" ht="20.100000000000001" customHeight="1" x14ac:dyDescent="0.2">
      <c r="A202" s="60"/>
      <c r="B202" s="63"/>
      <c r="C202" s="26" t="str">
        <f>VLOOKUP(K202,veri!A$1:E$986,3,TRUE)</f>
        <v>SELÇUKLU</v>
      </c>
      <c r="D202" s="23" t="str">
        <f>VLOOKUP(K202,veri!A$1:E$986,4,TRUE)</f>
        <v>HASAN AKYAVAŞ - 542 626 60 57</v>
      </c>
      <c r="E202" s="23" t="str">
        <f>VLOOKUP(K202,veri!A$1:E$986,5,TRUE)</f>
        <v>İSMAİL KENCİK - 537 471 71 12</v>
      </c>
      <c r="F202" s="23"/>
      <c r="G202" s="40">
        <f>H200+L201</f>
        <v>0.67361111111111105</v>
      </c>
      <c r="H202" s="40">
        <f>G202+L202</f>
        <v>0.70833333333333326</v>
      </c>
      <c r="I202" s="34" t="str">
        <f>VLOOKUP(K202,veri!A$1:F$986,6,TRUE)</f>
        <v>Cumaları  Öğleden Sonra yazılacak Hafız çalıştırıyor</v>
      </c>
      <c r="J202" s="27"/>
      <c r="K202" s="10">
        <v>85</v>
      </c>
      <c r="L202" s="6">
        <v>3.4722222222222224E-2</v>
      </c>
    </row>
    <row r="203" spans="1:12" ht="20.100000000000001" customHeight="1" x14ac:dyDescent="0.2">
      <c r="A203" s="59">
        <v>42756</v>
      </c>
      <c r="B203" s="61" t="str">
        <f t="shared" ref="B203" si="19">TEXT(A203,"GGGG")</f>
        <v>Cumartesi</v>
      </c>
      <c r="C203" s="26" t="str">
        <f>VLOOKUP(K203,veri!A$1:E$986,3,TRUE)</f>
        <v>MERAM</v>
      </c>
      <c r="D203" s="23" t="str">
        <f>VLOOKUP(K203,veri!A$1:E$986,4,TRUE)</f>
        <v>MUSTAFA KEMAL ER - 532 714 64 28</v>
      </c>
      <c r="E203" s="23" t="str">
        <f>VLOOKUP(K203,veri!A$1:E$986,5,TRUE)</f>
        <v>MEHMET KÖSE - 535 483 34 83</v>
      </c>
      <c r="F203" s="23"/>
      <c r="G203" s="40">
        <v>0.375</v>
      </c>
      <c r="H203" s="40">
        <f>G203+L203</f>
        <v>0.40277777777777779</v>
      </c>
      <c r="I203" s="34" t="str">
        <f>VLOOKUP(K203,veri!A$1:F$986,6,TRUE)</f>
        <v xml:space="preserve">Cumartesi, Pazar Yaz </v>
      </c>
      <c r="J203" s="28"/>
      <c r="K203" s="3">
        <v>60</v>
      </c>
      <c r="L203" s="6">
        <v>2.7777777777777776E-2</v>
      </c>
    </row>
    <row r="204" spans="1:12" ht="20.100000000000001" customHeight="1" x14ac:dyDescent="0.2">
      <c r="A204" s="60"/>
      <c r="B204" s="62"/>
      <c r="C204" s="26" t="str">
        <f>VLOOKUP(K204,veri!A$1:E$986,3,TRUE)</f>
        <v>SELÇUKLU</v>
      </c>
      <c r="D204" s="23" t="str">
        <f>VLOOKUP(K204,veri!A$1:E$986,4,TRUE)</f>
        <v>LOKMAN AYDOĞAN - 555 300 60 33</v>
      </c>
      <c r="E204" s="23" t="str">
        <f>VLOOKUP(K204,veri!A$1:E$986,5,TRUE)</f>
        <v>ÖMER AKTAŞ - 536 308 79 22</v>
      </c>
      <c r="F204" s="23"/>
      <c r="G204" s="40">
        <f>H203</f>
        <v>0.40277777777777779</v>
      </c>
      <c r="H204" s="40">
        <f>G204+L204</f>
        <v>0.43055555555555558</v>
      </c>
      <c r="I204" s="34" t="str">
        <f>VLOOKUP(K204,veri!A$1:F$986,6,TRUE)</f>
        <v>Perşembe yaz, Pazar yazma</v>
      </c>
      <c r="J204" s="27"/>
      <c r="K204" s="10">
        <v>80</v>
      </c>
      <c r="L204" s="6">
        <v>2.7777777777777776E-2</v>
      </c>
    </row>
    <row r="205" spans="1:12" ht="20.100000000000001" customHeight="1" x14ac:dyDescent="0.2">
      <c r="A205" s="60"/>
      <c r="B205" s="62"/>
      <c r="C205" s="26" t="str">
        <f>VLOOKUP(K205,veri!A$1:E$986,3,TRUE)</f>
        <v>SELÇUKLU</v>
      </c>
      <c r="D205" s="23" t="str">
        <f>VLOOKUP(K205,veri!A$1:E$986,4,TRUE)</f>
        <v>REMZİ KÜÇÜKKARA - 555 665 35 25</v>
      </c>
      <c r="E205" s="23" t="str">
        <f>VLOOKUP(K205,veri!A$1:E$986,5,TRUE)</f>
        <v>HACI MEHMET KAYAALP - 536 684 96 51</v>
      </c>
      <c r="F205" s="23"/>
      <c r="G205" s="40">
        <f>H204</f>
        <v>0.43055555555555558</v>
      </c>
      <c r="H205" s="40">
        <f>G205+L205</f>
        <v>0.45833333333333337</v>
      </c>
      <c r="I205" s="34" t="str">
        <f>VLOOKUP(K205,veri!A$1:F$986,6,TRUE)</f>
        <v>Öğleden sonra yaz Pazar Yazma</v>
      </c>
      <c r="J205" s="27"/>
      <c r="K205" s="10">
        <v>84</v>
      </c>
      <c r="L205" s="6">
        <v>2.7777777777777776E-2</v>
      </c>
    </row>
    <row r="206" spans="1:12" ht="20.100000000000001" customHeight="1" x14ac:dyDescent="0.2">
      <c r="A206" s="60"/>
      <c r="B206" s="62"/>
      <c r="C206" s="26" t="str">
        <f>VLOOKUP(K206,veri!A$1:E$986,3,TRUE)</f>
        <v>SELÇUKLU</v>
      </c>
      <c r="D206" s="23" t="str">
        <f>VLOOKUP(K206,veri!A$1:E$986,4,TRUE)</f>
        <v>ÖMER FARUK APAYDIN - 533 812 20 03</v>
      </c>
      <c r="E206" s="23" t="str">
        <f>VLOOKUP(K206,veri!A$1:E$986,5,TRUE)</f>
        <v>ABDURRAHİM GÜZELKARA - 506 424 43 59</v>
      </c>
      <c r="F206" s="23"/>
      <c r="G206" s="40">
        <f>H205</f>
        <v>0.45833333333333337</v>
      </c>
      <c r="H206" s="40">
        <f>G206+L206</f>
        <v>0.48611111111111116</v>
      </c>
      <c r="I206" s="34">
        <f>VLOOKUP(K206,veri!A$1:F$986,6,TRUE)</f>
        <v>0</v>
      </c>
      <c r="J206" s="27"/>
      <c r="K206" s="10">
        <v>81</v>
      </c>
      <c r="L206" s="6">
        <v>2.7777777777777776E-2</v>
      </c>
    </row>
    <row r="207" spans="1:12" ht="15" customHeight="1" x14ac:dyDescent="0.2">
      <c r="A207" s="60"/>
      <c r="B207" s="62"/>
      <c r="C207" s="26"/>
      <c r="D207" s="23"/>
      <c r="E207" s="23"/>
      <c r="F207" s="23"/>
      <c r="G207" s="64" t="s">
        <v>26</v>
      </c>
      <c r="H207" s="65"/>
      <c r="I207" s="34" t="e">
        <f>VLOOKUP(K207,veri!A$1:F$986,6,TRUE)</f>
        <v>#N/A</v>
      </c>
      <c r="J207" s="3"/>
      <c r="K207" s="3"/>
      <c r="L207" s="6">
        <v>4.1666666666666664E-2</v>
      </c>
    </row>
    <row r="208" spans="1:12" ht="20.100000000000001" customHeight="1" x14ac:dyDescent="0.2">
      <c r="A208" s="60"/>
      <c r="B208" s="62"/>
      <c r="C208" s="26" t="str">
        <f>VLOOKUP(K208,veri!A$1:E$986,3,TRUE)</f>
        <v>SELÇUKLU</v>
      </c>
      <c r="D208" s="23" t="str">
        <f>VLOOKUP(K208,veri!A$1:E$986,4,TRUE)</f>
        <v>ALİ EMRE KÜÇÜKSUCU - 533 542 44 43</v>
      </c>
      <c r="E208" s="23" t="str">
        <f>VLOOKUP(K208,veri!A$1:E$986,5,TRUE)</f>
        <v>MEHMET KOCABAŞ - 05372136600</v>
      </c>
      <c r="F208" s="23"/>
      <c r="G208" s="40">
        <f>H206+L207</f>
        <v>0.52777777777777779</v>
      </c>
      <c r="H208" s="40">
        <f>G208+L208</f>
        <v>0.5625</v>
      </c>
      <c r="I208" s="34" t="str">
        <f>VLOOKUP(K208,veri!A$1:F$986,6,TRUE)</f>
        <v>Cuma-Cumartesi yaz</v>
      </c>
      <c r="J208" s="27"/>
      <c r="K208" s="10">
        <v>88</v>
      </c>
      <c r="L208" s="6">
        <v>3.4722222222222224E-2</v>
      </c>
    </row>
    <row r="209" spans="1:12" ht="20.100000000000001" customHeight="1" x14ac:dyDescent="0.2">
      <c r="A209" s="60"/>
      <c r="B209" s="62"/>
      <c r="C209" s="26" t="str">
        <f>VLOOKUP(K209,veri!A$1:E$986,3,TRUE)</f>
        <v>KARATAY</v>
      </c>
      <c r="D209" s="23" t="str">
        <f>VLOOKUP(K209,veri!A$1:E$986,4,TRUE)</f>
        <v>MUHAMMED BAKİ AKDENİZ - 530 528 33 86</v>
      </c>
      <c r="E209" s="23" t="str">
        <f>VLOOKUP(K209,veri!A$1:E$986,5,TRUE)</f>
        <v>YAKUP ÇEVREN - 555 886 47 64</v>
      </c>
      <c r="F209" s="23"/>
      <c r="G209" s="40">
        <f>H208</f>
        <v>0.5625</v>
      </c>
      <c r="H209" s="40">
        <f>G209+L209</f>
        <v>0.59722222222222221</v>
      </c>
      <c r="I209" s="34">
        <f>VLOOKUP(K209,veri!A$1:F$986,6,TRUE)</f>
        <v>0</v>
      </c>
      <c r="J209" s="27"/>
      <c r="K209" s="10">
        <v>8</v>
      </c>
      <c r="L209" s="6">
        <v>3.4722222222222224E-2</v>
      </c>
    </row>
    <row r="210" spans="1:12" ht="20.100000000000001" customHeight="1" x14ac:dyDescent="0.2">
      <c r="A210" s="60"/>
      <c r="B210" s="62"/>
      <c r="C210" s="26" t="str">
        <f>VLOOKUP(K210,veri!A$1:E$986,3,TRUE)</f>
        <v>MERAM</v>
      </c>
      <c r="D210" s="23" t="str">
        <f>VLOOKUP(K210,veri!A$1:E$986,4,TRUE)</f>
        <v>İSMAİL AKSOY - 543 780 80 84</v>
      </c>
      <c r="E210" s="23" t="str">
        <f>VLOOKUP(K210,veri!A$1:E$986,5,TRUE)</f>
        <v>EROL UĞRAŞKAN - 542 542 42 53</v>
      </c>
      <c r="F210" s="23"/>
      <c r="G210" s="40">
        <f>H209</f>
        <v>0.59722222222222221</v>
      </c>
      <c r="H210" s="40">
        <f>G210+L210</f>
        <v>0.63194444444444442</v>
      </c>
      <c r="I210" s="34" t="str">
        <f>VLOOKUP(K210,veri!A$1:F$986,6,TRUE)</f>
        <v>Cumartesi yazılacak</v>
      </c>
      <c r="J210" s="27"/>
      <c r="K210" s="10">
        <v>43</v>
      </c>
      <c r="L210" s="6">
        <v>3.4722222222222224E-2</v>
      </c>
    </row>
    <row r="211" spans="1:12" ht="15" customHeight="1" x14ac:dyDescent="0.2">
      <c r="A211" s="60"/>
      <c r="B211" s="62"/>
      <c r="C211" s="26"/>
      <c r="D211" s="23"/>
      <c r="E211" s="23"/>
      <c r="F211" s="23"/>
      <c r="G211" s="64" t="s">
        <v>27</v>
      </c>
      <c r="H211" s="65"/>
      <c r="I211" s="34" t="e">
        <f>VLOOKUP(K211,veri!A$1:F$986,6,TRUE)</f>
        <v>#N/A</v>
      </c>
      <c r="J211" s="3"/>
      <c r="K211" s="3"/>
      <c r="L211" s="6">
        <v>4.1666666666666664E-2</v>
      </c>
    </row>
    <row r="212" spans="1:12" ht="20.100000000000001" customHeight="1" x14ac:dyDescent="0.2">
      <c r="A212" s="60"/>
      <c r="B212" s="63"/>
      <c r="C212" s="26" t="str">
        <f>VLOOKUP(K212,veri!A$1:E$986,3,TRUE)</f>
        <v>SELÇUKLU</v>
      </c>
      <c r="D212" s="23" t="str">
        <f>VLOOKUP(K212,veri!A$1:E$986,4,TRUE)</f>
        <v>MUSTAFA AKIN- 5386085352</v>
      </c>
      <c r="E212" s="23" t="str">
        <f>VLOOKUP(K212,veri!A$1:E$986,5,TRUE)</f>
        <v>FATİH İŞ - 543 818 47 30</v>
      </c>
      <c r="F212" s="23"/>
      <c r="G212" s="40">
        <f>H210+L211</f>
        <v>0.67361111111111105</v>
      </c>
      <c r="H212" s="40">
        <f>G212+L212</f>
        <v>0.70833333333333326</v>
      </c>
      <c r="I212" s="34" t="str">
        <f>VLOOKUP(K212,veri!A$1:F$986,6,TRUE)</f>
        <v>Cuma ve öğleden sonra yaz</v>
      </c>
      <c r="J212" s="27"/>
      <c r="K212" s="10">
        <v>83</v>
      </c>
      <c r="L212" s="6">
        <v>3.4722222222222224E-2</v>
      </c>
    </row>
    <row r="213" spans="1:12" ht="20.100000000000001" customHeight="1" x14ac:dyDescent="0.2">
      <c r="A213" s="59">
        <v>42757</v>
      </c>
      <c r="B213" s="61" t="str">
        <f t="shared" ref="B213" si="20">TEXT(A213,"GGGG")</f>
        <v>Pazar</v>
      </c>
      <c r="C213" s="26" t="str">
        <f>VLOOKUP(K213,veri!A$1:E$986,3,TRUE)</f>
        <v>SELÇUKLU</v>
      </c>
      <c r="D213" s="23" t="str">
        <f>VLOOKUP(K213,veri!A$1:E$986,4,TRUE)</f>
        <v>NESİP PARLAK - 537 593 52 89</v>
      </c>
      <c r="E213" s="23" t="str">
        <f>VLOOKUP(K213,veri!A$1:E$986,5,TRUE)</f>
        <v>MEVLÜT DEMİRBAŞ - 537 603 06 27</v>
      </c>
      <c r="F213" s="23"/>
      <c r="G213" s="40">
        <v>0.375</v>
      </c>
      <c r="H213" s="40">
        <f>G213+L213</f>
        <v>0.40277777777777779</v>
      </c>
      <c r="I213" s="34">
        <f>VLOOKUP(K213,veri!A$1:F$986,6,TRUE)</f>
        <v>0</v>
      </c>
      <c r="J213" s="3"/>
      <c r="K213" s="10">
        <v>90</v>
      </c>
      <c r="L213" s="6">
        <v>2.7777777777777776E-2</v>
      </c>
    </row>
    <row r="214" spans="1:12" ht="20.100000000000001" customHeight="1" x14ac:dyDescent="0.2">
      <c r="A214" s="60"/>
      <c r="B214" s="62"/>
      <c r="C214" s="26" t="str">
        <f>VLOOKUP(K214,veri!A$1:E$986,3,TRUE)</f>
        <v>KARATAY</v>
      </c>
      <c r="D214" s="23" t="str">
        <f>VLOOKUP(K214,veri!A$1:E$986,4,TRUE)</f>
        <v>H. İBRAHİM YUMUŞAK - 537 923 11 33</v>
      </c>
      <c r="E214" s="23" t="str">
        <f>VLOOKUP(K214,veri!A$1:E$986,5,TRUE)</f>
        <v>MAHMUT SAMİ ÜNLÜ - 555 249 26 88</v>
      </c>
      <c r="F214" s="23"/>
      <c r="G214" s="40">
        <f>H213</f>
        <v>0.40277777777777779</v>
      </c>
      <c r="H214" s="40">
        <f>G214+L214</f>
        <v>0.43055555555555558</v>
      </c>
      <c r="I214" s="34">
        <f>VLOOKUP(K214,veri!A$1:F$986,6,TRUE)</f>
        <v>0</v>
      </c>
      <c r="J214" s="27"/>
      <c r="K214" s="10">
        <v>11</v>
      </c>
      <c r="L214" s="6">
        <v>2.7777777777777776E-2</v>
      </c>
    </row>
    <row r="215" spans="1:12" ht="20.100000000000001" customHeight="1" x14ac:dyDescent="0.2">
      <c r="A215" s="60"/>
      <c r="B215" s="62"/>
      <c r="C215" s="26" t="str">
        <f>VLOOKUP(K215,veri!A$1:E$986,3,TRUE)</f>
        <v>KARATAY</v>
      </c>
      <c r="D215" s="23" t="str">
        <f>VLOOKUP(K215,veri!A$1:E$986,4,TRUE)</f>
        <v>Y. KASIM ASLANBOĞA -05399630898</v>
      </c>
      <c r="E215" s="23" t="str">
        <f>VLOOKUP(K215,veri!A$1:E$986,5,TRUE)</f>
        <v>MUHAMMET AKSAK - 532 590 42 05</v>
      </c>
      <c r="F215" s="23"/>
      <c r="G215" s="40">
        <f>H214</f>
        <v>0.43055555555555558</v>
      </c>
      <c r="H215" s="40">
        <f>G215+L215</f>
        <v>0.45833333333333337</v>
      </c>
      <c r="I215" s="34" t="str">
        <f>VLOOKUP(K215,veri!A$1:F$986,6,TRUE)</f>
        <v xml:space="preserve">Cuma yaz </v>
      </c>
      <c r="J215" s="27"/>
      <c r="K215" s="10">
        <v>2</v>
      </c>
      <c r="L215" s="6">
        <v>2.7777777777777776E-2</v>
      </c>
    </row>
    <row r="216" spans="1:12" ht="20.100000000000001" customHeight="1" x14ac:dyDescent="0.2">
      <c r="A216" s="60"/>
      <c r="B216" s="62"/>
      <c r="C216" s="26" t="str">
        <f>VLOOKUP(K216,veri!A$1:E$986,3,TRUE)</f>
        <v>KARATAY</v>
      </c>
      <c r="D216" s="23" t="str">
        <f>VLOOKUP(K216,veri!A$1:E$986,4,TRUE)</f>
        <v>MUSTAFA CAN - 537 775 84 57</v>
      </c>
      <c r="E216" s="23" t="str">
        <f>VLOOKUP(K216,veri!A$1:E$986,5,TRUE)</f>
        <v>ORHAN ŞİMŞEK - 543 480 64 93</v>
      </c>
      <c r="F216" s="23"/>
      <c r="G216" s="40">
        <f>H215</f>
        <v>0.45833333333333337</v>
      </c>
      <c r="H216" s="40">
        <f>G216+L216</f>
        <v>0.48611111111111116</v>
      </c>
      <c r="I216" s="34" t="str">
        <f>VLOOKUP(K216,veri!A$1:F$986,6,TRUE)</f>
        <v>Pazar günü yazılmasın</v>
      </c>
      <c r="J216" s="27"/>
      <c r="K216" s="10">
        <v>6</v>
      </c>
      <c r="L216" s="6">
        <v>2.7777777777777776E-2</v>
      </c>
    </row>
    <row r="217" spans="1:12" ht="15" customHeight="1" x14ac:dyDescent="0.2">
      <c r="A217" s="60"/>
      <c r="B217" s="62"/>
      <c r="C217" s="26"/>
      <c r="D217" s="23"/>
      <c r="E217" s="23"/>
      <c r="F217" s="23"/>
      <c r="G217" s="64" t="s">
        <v>26</v>
      </c>
      <c r="H217" s="65"/>
      <c r="I217" s="34" t="e">
        <f>VLOOKUP(K217,veri!A$1:F$986,6,TRUE)</f>
        <v>#N/A</v>
      </c>
      <c r="J217" s="3"/>
      <c r="K217" s="3"/>
      <c r="L217" s="6">
        <v>4.1666666666666664E-2</v>
      </c>
    </row>
    <row r="218" spans="1:12" ht="20.100000000000001" customHeight="1" x14ac:dyDescent="0.2">
      <c r="A218" s="60"/>
      <c r="B218" s="62"/>
      <c r="C218" s="26" t="str">
        <f>VLOOKUP(K218,veri!A$1:E$986,3,TRUE)</f>
        <v>KARATAY</v>
      </c>
      <c r="D218" s="23" t="str">
        <f>VLOOKUP(K218,veri!A$1:E$986,4,TRUE)</f>
        <v>MUSTAFA BABAT - 539 881 39 88</v>
      </c>
      <c r="E218" s="23" t="str">
        <f>VLOOKUP(K218,veri!A$1:E$986,5,TRUE)</f>
        <v>MUSA ATCI - 533 553 54 86</v>
      </c>
      <c r="F218" s="23"/>
      <c r="G218" s="40">
        <f>H216+L217</f>
        <v>0.52777777777777779</v>
      </c>
      <c r="H218" s="40">
        <f>G218+L218</f>
        <v>0.5625</v>
      </c>
      <c r="I218" s="34" t="str">
        <f>VLOOKUP(K218,veri!A$1:F$986,6,TRUE)</f>
        <v xml:space="preserve">Pazar günü yazılmasın </v>
      </c>
      <c r="J218" s="27"/>
      <c r="K218" s="10">
        <v>4</v>
      </c>
      <c r="L218" s="6">
        <v>3.4722222222222224E-2</v>
      </c>
    </row>
    <row r="219" spans="1:12" ht="20.100000000000001" customHeight="1" x14ac:dyDescent="0.2">
      <c r="A219" s="60"/>
      <c r="B219" s="62"/>
      <c r="C219" s="26" t="str">
        <f>VLOOKUP(K219,veri!A$1:E$986,3,TRUE)</f>
        <v>SELÇUKLU</v>
      </c>
      <c r="D219" s="23" t="str">
        <f>VLOOKUP(K219,veri!A$1:E$986,4,TRUE)</f>
        <v>MEVLÜT BÜYÜKAVCIOĞLU - 536 552 13 36</v>
      </c>
      <c r="E219" s="23" t="str">
        <f>VLOOKUP(K219,veri!A$1:E$986,5,TRUE)</f>
        <v>NURİ ÇINAR - 505 581 00 44</v>
      </c>
      <c r="F219" s="23"/>
      <c r="G219" s="40">
        <f>H218</f>
        <v>0.5625</v>
      </c>
      <c r="H219" s="40">
        <f>G219+L219</f>
        <v>0.59722222222222221</v>
      </c>
      <c r="I219" s="34" t="str">
        <f>VLOOKUP(K219,veri!A$1:F$986,6,TRUE)</f>
        <v>Pazar yaz</v>
      </c>
      <c r="J219" s="27"/>
      <c r="K219" s="10">
        <v>74</v>
      </c>
      <c r="L219" s="6">
        <v>3.4722222222222224E-2</v>
      </c>
    </row>
    <row r="220" spans="1:12" ht="20.100000000000001" customHeight="1" x14ac:dyDescent="0.2">
      <c r="A220" s="60"/>
      <c r="B220" s="62"/>
      <c r="C220" s="26" t="str">
        <f>VLOOKUP(K220,veri!A$1:E$986,3,TRUE)</f>
        <v>KARATAY</v>
      </c>
      <c r="D220" s="23" t="str">
        <f>VLOOKUP(K220,veri!A$1:E$986,4,TRUE)</f>
        <v>METİN ÖZKULU - 538 718 10 79</v>
      </c>
      <c r="E220" s="23" t="str">
        <f>VLOOKUP(K220,veri!A$1:E$986,5,TRUE)</f>
        <v>ALİ İNAL - 538 644 18 75</v>
      </c>
      <c r="F220" s="23"/>
      <c r="G220" s="40">
        <f>H219</f>
        <v>0.59722222222222221</v>
      </c>
      <c r="H220" s="40">
        <f>G220+L220</f>
        <v>0.63194444444444442</v>
      </c>
      <c r="I220" s="34" t="str">
        <f>VLOOKUP(K220,veri!A$1:F$986,6,TRUE)</f>
        <v>öğleden sonraları yaz</v>
      </c>
      <c r="J220" s="27"/>
      <c r="K220" s="10">
        <v>3</v>
      </c>
      <c r="L220" s="6">
        <v>3.4722222222222224E-2</v>
      </c>
    </row>
    <row r="221" spans="1:12" ht="15" customHeight="1" x14ac:dyDescent="0.2">
      <c r="A221" s="60"/>
      <c r="B221" s="62"/>
      <c r="C221" s="26"/>
      <c r="D221" s="23"/>
      <c r="E221" s="23"/>
      <c r="F221" s="23"/>
      <c r="G221" s="64" t="s">
        <v>27</v>
      </c>
      <c r="H221" s="65"/>
      <c r="I221" s="34" t="e">
        <f>VLOOKUP(K221,veri!A$1:F$986,6,TRUE)</f>
        <v>#N/A</v>
      </c>
      <c r="J221" s="3"/>
      <c r="K221" s="3"/>
      <c r="L221" s="6">
        <v>4.1666666666666664E-2</v>
      </c>
    </row>
    <row r="222" spans="1:12" ht="20.100000000000001" customHeight="1" x14ac:dyDescent="0.2">
      <c r="A222" s="60"/>
      <c r="B222" s="63"/>
      <c r="C222" s="26" t="str">
        <f>VLOOKUP(K222,veri!A$1:E$986,3,TRUE)</f>
        <v>KARATAY</v>
      </c>
      <c r="D222" s="23" t="str">
        <f>VLOOKUP(K222,veri!A$1:E$986,4,TRUE)</f>
        <v>ALİ KIYAK - 531 356 14 33</v>
      </c>
      <c r="E222" s="23" t="str">
        <f>VLOOKUP(K222,veri!A$1:E$986,5,TRUE)</f>
        <v>HALİL İBRAHİM ÜREN - 542 600 22 83</v>
      </c>
      <c r="F222" s="23"/>
      <c r="G222" s="40">
        <f>H220+L221</f>
        <v>0.67361111111111105</v>
      </c>
      <c r="H222" s="40">
        <f>G222+L222</f>
        <v>0.70833333333333326</v>
      </c>
      <c r="I222" s="34" t="str">
        <f>VLOOKUP(K222,veri!A$1:F$986,6,TRUE)</f>
        <v>Pazar yaz</v>
      </c>
      <c r="J222" s="27"/>
      <c r="K222" s="10">
        <v>16</v>
      </c>
      <c r="L222" s="6">
        <v>3.4722222222222224E-2</v>
      </c>
    </row>
    <row r="223" spans="1:12" ht="20.100000000000001" customHeight="1" x14ac:dyDescent="0.2">
      <c r="A223" s="59">
        <v>42758</v>
      </c>
      <c r="B223" s="61" t="str">
        <f t="shared" ref="B223" si="21">TEXT(A223,"GGGG")</f>
        <v>Pazartesi</v>
      </c>
      <c r="C223" s="69" t="s">
        <v>38</v>
      </c>
      <c r="D223" s="70"/>
      <c r="E223" s="71"/>
      <c r="F223" s="23"/>
      <c r="G223" s="40">
        <v>0.375</v>
      </c>
      <c r="H223" s="40">
        <f>G223+L223</f>
        <v>0.40277777777777779</v>
      </c>
      <c r="I223" s="34" t="e">
        <f>VLOOKUP(K223,veri!A$1:F$986,6,TRUE)</f>
        <v>#N/A</v>
      </c>
      <c r="J223" s="28"/>
      <c r="K223" s="10"/>
      <c r="L223" s="6">
        <v>2.7777777777777776E-2</v>
      </c>
    </row>
    <row r="224" spans="1:12" ht="20.100000000000001" customHeight="1" x14ac:dyDescent="0.2">
      <c r="A224" s="60"/>
      <c r="B224" s="62"/>
      <c r="C224" s="26" t="str">
        <f>VLOOKUP(K224,veri!A$1:E$986,3,TRUE)</f>
        <v>SELÇUKLU</v>
      </c>
      <c r="D224" s="23" t="str">
        <f>VLOOKUP(K224,veri!A$1:E$986,4,TRUE)</f>
        <v>NURULLAH ŞENER - 506 925 77 45</v>
      </c>
      <c r="E224" s="23" t="str">
        <f>VLOOKUP(K224,veri!A$1:E$986,5,TRUE)</f>
        <v>AHMET DİLEK - 535 655 42 20</v>
      </c>
      <c r="F224" s="23"/>
      <c r="G224" s="40">
        <f>H223</f>
        <v>0.40277777777777779</v>
      </c>
      <c r="H224" s="40">
        <f>G224+L224</f>
        <v>0.43055555555555558</v>
      </c>
      <c r="I224" s="34" t="str">
        <f>VLOOKUP(K224,veri!A$1:F$986,6,TRUE)</f>
        <v>Cumartesi-Pazar yazma haftaiçi öğle sonu yaz.</v>
      </c>
      <c r="J224" s="27"/>
      <c r="K224" s="10">
        <v>79</v>
      </c>
      <c r="L224" s="6">
        <v>2.7777777777777776E-2</v>
      </c>
    </row>
    <row r="225" spans="1:12" ht="20.100000000000001" customHeight="1" x14ac:dyDescent="0.2">
      <c r="A225" s="60"/>
      <c r="B225" s="62"/>
      <c r="C225" s="26" t="str">
        <f>VLOOKUP(K225,veri!A$1:E$986,3,TRUE)</f>
        <v>KARATAY</v>
      </c>
      <c r="D225" s="23" t="str">
        <f>VLOOKUP(K225,veri!A$1:E$986,4,TRUE)</f>
        <v>YAVUZ SELİM CEYLAN - 537 316 10 79</v>
      </c>
      <c r="E225" s="23" t="str">
        <f>VLOOKUP(K225,veri!A$1:E$986,5,TRUE)</f>
        <v>MUSTAFA KESEK - 506 391 75 60</v>
      </c>
      <c r="F225" s="23"/>
      <c r="G225" s="40">
        <f>H224</f>
        <v>0.43055555555555558</v>
      </c>
      <c r="H225" s="40">
        <f>G225+L225</f>
        <v>0.45833333333333337</v>
      </c>
      <c r="I225" s="34" t="str">
        <f>VLOOKUP(K225,veri!A$1:F$986,6,TRUE)</f>
        <v>Cumartesi - Pazar yazma --öğleden sonra  3 den SONRA yazılacak</v>
      </c>
      <c r="J225" s="27"/>
      <c r="K225" s="10">
        <v>9</v>
      </c>
      <c r="L225" s="6">
        <v>2.7777777777777776E-2</v>
      </c>
    </row>
    <row r="226" spans="1:12" ht="20.100000000000001" customHeight="1" x14ac:dyDescent="0.2">
      <c r="A226" s="60"/>
      <c r="B226" s="62"/>
      <c r="C226" s="26" t="str">
        <f>VLOOKUP(K226,veri!A$1:E$986,3,TRUE)</f>
        <v>KARATAY</v>
      </c>
      <c r="D226" s="23" t="str">
        <f>VLOOKUP(K226,veri!A$1:E$986,4,TRUE)</f>
        <v>DURMUŞ ALİ MUTLU - 533 815 27 15</v>
      </c>
      <c r="E226" s="23" t="str">
        <f>VLOOKUP(K226,veri!A$1:E$986,5,TRUE)</f>
        <v>İDRİS ERDOĞAN - 535 884 55 45</v>
      </c>
      <c r="F226" s="23"/>
      <c r="G226" s="40">
        <f>H225</f>
        <v>0.45833333333333337</v>
      </c>
      <c r="H226" s="40">
        <f>G226+L226</f>
        <v>0.48611111111111116</v>
      </c>
      <c r="I226" s="34">
        <f>VLOOKUP(K226,veri!A$1:F$986,6,TRUE)</f>
        <v>0</v>
      </c>
      <c r="J226" s="27"/>
      <c r="K226" s="10">
        <v>10</v>
      </c>
      <c r="L226" s="6">
        <v>2.7777777777777776E-2</v>
      </c>
    </row>
    <row r="227" spans="1:12" ht="15" customHeight="1" x14ac:dyDescent="0.2">
      <c r="A227" s="60"/>
      <c r="B227" s="62"/>
      <c r="C227" s="26"/>
      <c r="D227" s="23"/>
      <c r="E227" s="23"/>
      <c r="F227" s="23"/>
      <c r="G227" s="64" t="s">
        <v>26</v>
      </c>
      <c r="H227" s="65"/>
      <c r="I227" s="34" t="e">
        <f>VLOOKUP(K227,veri!A$1:F$986,6,TRUE)</f>
        <v>#N/A</v>
      </c>
      <c r="J227" s="3"/>
      <c r="K227" s="3"/>
      <c r="L227" s="6">
        <v>4.1666666666666664E-2</v>
      </c>
    </row>
    <row r="228" spans="1:12" ht="20.100000000000001" customHeight="1" x14ac:dyDescent="0.2">
      <c r="A228" s="60"/>
      <c r="B228" s="62"/>
      <c r="C228" s="26" t="str">
        <f>VLOOKUP(K228,veri!A$1:E$986,3,TRUE)</f>
        <v>KARATAY</v>
      </c>
      <c r="D228" s="23" t="str">
        <f>VLOOKUP(K228,veri!A$1:E$986,4,TRUE)</f>
        <v>HALİL İBRAHİM ÜREN - 542 600 22 83</v>
      </c>
      <c r="E228" s="23" t="str">
        <f>VLOOKUP(K228,veri!A$1:E$986,5,TRUE)</f>
        <v>ALİ KIYAK - 531 356 14 33</v>
      </c>
      <c r="F228" s="23"/>
      <c r="G228" s="40">
        <f>H226+L227</f>
        <v>0.52777777777777779</v>
      </c>
      <c r="H228" s="40">
        <f>G228+L228</f>
        <v>0.5625</v>
      </c>
      <c r="I228" s="34" t="str">
        <f>VLOOKUP(K228,veri!A$1:F$986,6,TRUE)</f>
        <v>Cuma öncesi yaz Pazar yazma</v>
      </c>
      <c r="J228" s="27"/>
      <c r="K228" s="10">
        <v>1</v>
      </c>
      <c r="L228" s="6">
        <v>3.4722222222222224E-2</v>
      </c>
    </row>
    <row r="229" spans="1:12" ht="20.100000000000001" customHeight="1" x14ac:dyDescent="0.2">
      <c r="A229" s="60"/>
      <c r="B229" s="62"/>
      <c r="C229" s="26" t="str">
        <f>VLOOKUP(K229,veri!A$1:E$986,3,TRUE)</f>
        <v>KARATAY</v>
      </c>
      <c r="D229" s="23" t="str">
        <f>VLOOKUP(K229,veri!A$1:E$986,4,TRUE)</f>
        <v>ABDUSSANİT İNAN - 554 721 39 43</v>
      </c>
      <c r="E229" s="23" t="str">
        <f>VLOOKUP(K229,veri!A$1:E$986,5,TRUE)</f>
        <v>SAMİ KIZMAZ - 545 575 82 45</v>
      </c>
      <c r="F229" s="23"/>
      <c r="G229" s="40">
        <f>H228</f>
        <v>0.5625</v>
      </c>
      <c r="H229" s="40">
        <f>G229+L229</f>
        <v>0.59722222222222221</v>
      </c>
      <c r="I229" s="34">
        <f>VLOOKUP(K229,veri!A$1:F$986,6,TRUE)</f>
        <v>0</v>
      </c>
      <c r="J229" s="27"/>
      <c r="K229" s="10">
        <v>12</v>
      </c>
      <c r="L229" s="6">
        <v>3.4722222222222224E-2</v>
      </c>
    </row>
    <row r="230" spans="1:12" ht="20.100000000000001" customHeight="1" x14ac:dyDescent="0.2">
      <c r="A230" s="60"/>
      <c r="B230" s="62"/>
      <c r="C230" s="26" t="str">
        <f>VLOOKUP(K230,veri!A$1:E$986,3,TRUE)</f>
        <v>KARATAY</v>
      </c>
      <c r="D230" s="23" t="str">
        <f>VLOOKUP(K230,veri!A$1:E$986,4,TRUE)</f>
        <v>HÜSEYİN ÜNLÜ - 542 393 83 66</v>
      </c>
      <c r="E230" s="23" t="str">
        <f>VLOOKUP(K230,veri!A$1:E$986,5,TRUE)</f>
        <v>EROL KAYA - 534 218 57 87</v>
      </c>
      <c r="F230" s="23"/>
      <c r="G230" s="40">
        <f>H229</f>
        <v>0.59722222222222221</v>
      </c>
      <c r="H230" s="40">
        <f>G230+L230</f>
        <v>0.63194444444444442</v>
      </c>
      <c r="I230" s="34">
        <f>VLOOKUP(K230,veri!A$1:F$986,6,TRUE)</f>
        <v>0</v>
      </c>
      <c r="J230" s="27"/>
      <c r="K230" s="10">
        <v>13</v>
      </c>
      <c r="L230" s="6">
        <v>3.4722222222222224E-2</v>
      </c>
    </row>
    <row r="231" spans="1:12" ht="15" customHeight="1" x14ac:dyDescent="0.2">
      <c r="A231" s="60"/>
      <c r="B231" s="62"/>
      <c r="C231" s="26"/>
      <c r="D231" s="23"/>
      <c r="E231" s="23"/>
      <c r="F231" s="23"/>
      <c r="G231" s="64" t="s">
        <v>27</v>
      </c>
      <c r="H231" s="65"/>
      <c r="I231" s="34" t="e">
        <f>VLOOKUP(K231,veri!A$1:F$986,6,TRUE)</f>
        <v>#N/A</v>
      </c>
      <c r="J231" s="3"/>
      <c r="K231" s="3"/>
      <c r="L231" s="6">
        <v>4.1666666666666664E-2</v>
      </c>
    </row>
    <row r="232" spans="1:12" ht="20.100000000000001" customHeight="1" x14ac:dyDescent="0.2">
      <c r="A232" s="60"/>
      <c r="B232" s="63"/>
      <c r="C232" s="26" t="str">
        <f>VLOOKUP(K232,veri!A$1:E$986,3,TRUE)</f>
        <v>KARATAY</v>
      </c>
      <c r="D232" s="23" t="str">
        <f>VLOOKUP(K232,veri!A$1:E$986,4,TRUE)</f>
        <v>İSMAİL HALICI - 533 934 66 44</v>
      </c>
      <c r="E232" s="23" t="str">
        <f>VLOOKUP(K232,veri!A$1:E$986,5,TRUE)</f>
        <v>YAKUP ÖNDER - 537 236 06 41</v>
      </c>
      <c r="F232" s="23"/>
      <c r="G232" s="40">
        <f>H230+L231</f>
        <v>0.67361111111111105</v>
      </c>
      <c r="H232" s="40">
        <f>G232+L232</f>
        <v>0.70833333333333326</v>
      </c>
      <c r="I232" s="34" t="str">
        <f>VLOOKUP(K232,veri!A$1:F$986,6,TRUE)</f>
        <v>Cuma öncesi yaz</v>
      </c>
      <c r="J232" s="27"/>
      <c r="K232" s="10">
        <v>14</v>
      </c>
      <c r="L232" s="6">
        <v>3.4722222222222224E-2</v>
      </c>
    </row>
    <row r="233" spans="1:12" ht="20.100000000000001" customHeight="1" x14ac:dyDescent="0.2">
      <c r="A233" s="59">
        <v>42759</v>
      </c>
      <c r="B233" s="61" t="str">
        <f t="shared" ref="B233" si="22">TEXT(A233,"GGGG")</f>
        <v>Salı</v>
      </c>
      <c r="C233" s="26" t="str">
        <f>VLOOKUP(K233,veri!A$1:E$986,3,TRUE)</f>
        <v>KARATAY</v>
      </c>
      <c r="D233" s="23" t="str">
        <f>VLOOKUP(K233,veri!A$1:E$986,4,TRUE)</f>
        <v>HÜSEYİN KURŞUNMADEN - 506 558 01 48</v>
      </c>
      <c r="E233" s="23" t="str">
        <f>VLOOKUP(K233,veri!A$1:E$986,5,TRUE)</f>
        <v>ALİ ERDOĞAN - 536 934 83 55</v>
      </c>
      <c r="F233" s="23"/>
      <c r="G233" s="40">
        <v>0.375</v>
      </c>
      <c r="H233" s="40">
        <f>G233+L233</f>
        <v>0.40277777777777779</v>
      </c>
      <c r="I233" s="34" t="str">
        <f>VLOOKUP(K233,veri!A$1:F$986,6,TRUE)</f>
        <v>Pazar yazma</v>
      </c>
      <c r="J233" s="28"/>
      <c r="K233" s="10">
        <v>15</v>
      </c>
      <c r="L233" s="6">
        <v>2.7777777777777776E-2</v>
      </c>
    </row>
    <row r="234" spans="1:12" ht="20.100000000000001" customHeight="1" x14ac:dyDescent="0.2">
      <c r="A234" s="60"/>
      <c r="B234" s="62"/>
      <c r="C234" s="26" t="str">
        <f>VLOOKUP(K234,veri!A$1:E$986,3,TRUE)</f>
        <v>KARATAY</v>
      </c>
      <c r="D234" s="23" t="str">
        <f>VLOOKUP(K234,veri!A$1:E$986,4,TRUE)</f>
        <v xml:space="preserve">İRFAN ÇAKAL - </v>
      </c>
      <c r="E234" s="23" t="str">
        <f>VLOOKUP(K234,veri!A$1:E$986,5,TRUE)</f>
        <v>NİYAZİ TUĞYAN - 543 462 78 83</v>
      </c>
      <c r="F234" s="23"/>
      <c r="G234" s="40">
        <f>H233</f>
        <v>0.40277777777777779</v>
      </c>
      <c r="H234" s="40">
        <f>G234+L234</f>
        <v>0.43055555555555558</v>
      </c>
      <c r="I234" s="34" t="str">
        <f>VLOOKUP(K234,veri!A$1:F$986,6,TRUE)</f>
        <v>CUMA YAZMA ÖĞLEDEN ÖNCELERİ YAZ</v>
      </c>
      <c r="J234" s="27"/>
      <c r="K234" s="10">
        <v>7</v>
      </c>
      <c r="L234" s="6">
        <v>2.7777777777777776E-2</v>
      </c>
    </row>
    <row r="235" spans="1:12" ht="20.100000000000001" customHeight="1" x14ac:dyDescent="0.2">
      <c r="A235" s="60"/>
      <c r="B235" s="62"/>
      <c r="C235" s="26" t="str">
        <f>VLOOKUP(K235,veri!A$1:E$986,3,TRUE)</f>
        <v>KARATAY</v>
      </c>
      <c r="D235" s="23" t="str">
        <f>VLOOKUP(K235,veri!A$1:E$986,4,TRUE)</f>
        <v>MUHAMMET AKSAK - 532 590 42 05</v>
      </c>
      <c r="E235" s="23" t="str">
        <f>VLOOKUP(K235,veri!A$1:E$986,5,TRUE)</f>
        <v>Y. KASIM ASLANBOĞA -05399630898</v>
      </c>
      <c r="F235" s="23"/>
      <c r="G235" s="40">
        <f>H234</f>
        <v>0.43055555555555558</v>
      </c>
      <c r="H235" s="40">
        <f>G235+L235</f>
        <v>0.45833333333333337</v>
      </c>
      <c r="I235" s="34">
        <f>VLOOKUP(K235,veri!A$1:F$986,6,TRUE)</f>
        <v>0</v>
      </c>
      <c r="J235" s="27"/>
      <c r="K235" s="10">
        <v>17</v>
      </c>
      <c r="L235" s="6">
        <v>2.7777777777777776E-2</v>
      </c>
    </row>
    <row r="236" spans="1:12" ht="20.100000000000001" customHeight="1" x14ac:dyDescent="0.2">
      <c r="A236" s="60"/>
      <c r="B236" s="62"/>
      <c r="C236" s="26" t="str">
        <f>VLOOKUP(K236,veri!A$1:E$986,3,TRUE)</f>
        <v>KARATAY</v>
      </c>
      <c r="D236" s="23" t="str">
        <f>VLOOKUP(K236,veri!A$1:E$986,4,TRUE)</f>
        <v>ALİ İNAL - 538 644 18 75</v>
      </c>
      <c r="E236" s="23" t="str">
        <f>VLOOKUP(K236,veri!A$1:E$986,5,TRUE)</f>
        <v>METİN ÖZKULU - 538 718 10 79</v>
      </c>
      <c r="F236" s="23"/>
      <c r="G236" s="40">
        <f>H235</f>
        <v>0.45833333333333337</v>
      </c>
      <c r="H236" s="40">
        <f>G236+L236</f>
        <v>0.48611111111111116</v>
      </c>
      <c r="I236" s="34" t="str">
        <f>VLOOKUP(K236,veri!A$1:F$986,6,TRUE)</f>
        <v>PAZAR YAZMA ÖĞLEDEN SONRALARI YAZ</v>
      </c>
      <c r="J236" s="27"/>
      <c r="K236" s="10">
        <v>18</v>
      </c>
      <c r="L236" s="6">
        <v>2.7777777777777776E-2</v>
      </c>
    </row>
    <row r="237" spans="1:12" ht="15" customHeight="1" x14ac:dyDescent="0.2">
      <c r="A237" s="60"/>
      <c r="B237" s="62"/>
      <c r="C237" s="26"/>
      <c r="D237" s="23"/>
      <c r="E237" s="23"/>
      <c r="F237" s="23"/>
      <c r="G237" s="64" t="s">
        <v>26</v>
      </c>
      <c r="H237" s="65"/>
      <c r="I237" s="34" t="e">
        <f>VLOOKUP(K237,veri!A$1:F$986,6,TRUE)</f>
        <v>#N/A</v>
      </c>
      <c r="J237" s="3"/>
      <c r="K237" s="3"/>
      <c r="L237" s="6">
        <v>4.1666666666666664E-2</v>
      </c>
    </row>
    <row r="238" spans="1:12" ht="20.100000000000001" customHeight="1" x14ac:dyDescent="0.2">
      <c r="A238" s="60"/>
      <c r="B238" s="62"/>
      <c r="C238" s="26" t="str">
        <f>VLOOKUP(K238,veri!A$1:E$986,3,TRUE)</f>
        <v>KARATAY</v>
      </c>
      <c r="D238" s="23" t="str">
        <f>VLOOKUP(K238,veri!A$1:E$986,4,TRUE)</f>
        <v>MUSA ATCI - 533 553 54 86</v>
      </c>
      <c r="E238" s="23" t="str">
        <f>VLOOKUP(K238,veri!A$1:E$986,5,TRUE)</f>
        <v>MUSTAFA BABAT - 539 881 39 88</v>
      </c>
      <c r="F238" s="23"/>
      <c r="G238" s="40">
        <f>H236+L237</f>
        <v>0.52777777777777779</v>
      </c>
      <c r="H238" s="40">
        <f>G238+L238</f>
        <v>0.5625</v>
      </c>
      <c r="I238" s="34">
        <f>VLOOKUP(K238,veri!A$1:F$986,6,TRUE)</f>
        <v>0</v>
      </c>
      <c r="J238" s="27"/>
      <c r="K238" s="10">
        <v>19</v>
      </c>
      <c r="L238" s="6">
        <v>3.4722222222222224E-2</v>
      </c>
    </row>
    <row r="239" spans="1:12" ht="20.100000000000001" customHeight="1" x14ac:dyDescent="0.2">
      <c r="A239" s="60"/>
      <c r="B239" s="62"/>
      <c r="C239" s="26" t="str">
        <f>VLOOKUP(K239,veri!A$1:E$986,3,TRUE)</f>
        <v>SELÇUKLU</v>
      </c>
      <c r="D239" s="23" t="str">
        <f>VLOOKUP(K239,veri!A$1:E$986,4,TRUE)</f>
        <v>MEVLÜT DEMİRBAŞ - 537 603 06 27</v>
      </c>
      <c r="E239" s="23" t="str">
        <f>VLOOKUP(K239,veri!A$1:E$986,5,TRUE)</f>
        <v>NESİP PARLAK - 537 593 52 89</v>
      </c>
      <c r="F239" s="23"/>
      <c r="G239" s="40">
        <f>H238</f>
        <v>0.5625</v>
      </c>
      <c r="H239" s="40">
        <f>G239+L239</f>
        <v>0.59722222222222221</v>
      </c>
      <c r="I239" s="34">
        <f>VLOOKUP(K239,veri!A$1:F$986,6,TRUE)</f>
        <v>0</v>
      </c>
      <c r="J239" s="27"/>
      <c r="K239" s="10">
        <v>75</v>
      </c>
      <c r="L239" s="6">
        <v>3.4722222222222224E-2</v>
      </c>
    </row>
    <row r="240" spans="1:12" ht="20.100000000000001" customHeight="1" x14ac:dyDescent="0.2">
      <c r="A240" s="60"/>
      <c r="B240" s="62"/>
      <c r="C240" s="26" t="str">
        <f>VLOOKUP(K240,veri!A$1:E$986,3,TRUE)</f>
        <v>KARATAY</v>
      </c>
      <c r="D240" s="23" t="str">
        <f>VLOOKUP(K240,veri!A$1:E$986,4,TRUE)</f>
        <v>ORHAN ŞİMŞEK - 543 480 64 93</v>
      </c>
      <c r="E240" s="23" t="str">
        <f>VLOOKUP(K240,veri!A$1:E$986,5,TRUE)</f>
        <v>MUSTAFA CAN - 537 775 84 57</v>
      </c>
      <c r="F240" s="23"/>
      <c r="G240" s="40">
        <f>H239</f>
        <v>0.59722222222222221</v>
      </c>
      <c r="H240" s="40">
        <f>G240+L240</f>
        <v>0.63194444444444442</v>
      </c>
      <c r="I240" s="34">
        <f>VLOOKUP(K240,veri!A$1:F$986,6,TRUE)</f>
        <v>0</v>
      </c>
      <c r="J240" s="27"/>
      <c r="K240" s="10">
        <v>21</v>
      </c>
      <c r="L240" s="6">
        <v>3.4722222222222224E-2</v>
      </c>
    </row>
    <row r="241" spans="1:12" ht="15" customHeight="1" x14ac:dyDescent="0.2">
      <c r="A241" s="60"/>
      <c r="B241" s="62"/>
      <c r="C241" s="26"/>
      <c r="D241" s="23"/>
      <c r="E241" s="23"/>
      <c r="F241" s="23"/>
      <c r="G241" s="64" t="s">
        <v>27</v>
      </c>
      <c r="H241" s="65"/>
      <c r="I241" s="34" t="e">
        <f>VLOOKUP(K241,veri!A$1:F$986,6,TRUE)</f>
        <v>#N/A</v>
      </c>
      <c r="J241" s="3"/>
      <c r="K241" s="3"/>
      <c r="L241" s="6">
        <v>4.1666666666666664E-2</v>
      </c>
    </row>
    <row r="242" spans="1:12" ht="20.100000000000001" customHeight="1" x14ac:dyDescent="0.2">
      <c r="A242" s="60"/>
      <c r="B242" s="63"/>
      <c r="C242" s="26" t="str">
        <f>VLOOKUP(K242,veri!A$1:E$986,3,TRUE)</f>
        <v>KARATAY</v>
      </c>
      <c r="D242" s="23" t="str">
        <f>VLOOKUP(K242,veri!A$1:E$986,4,TRUE)</f>
        <v>NİYAZİ TUĞYAN - 543 462 78 83</v>
      </c>
      <c r="E242" s="23" t="str">
        <f>VLOOKUP(K242,veri!A$1:E$986,5,TRUE)</f>
        <v xml:space="preserve">İRFAN ÇAKAL - </v>
      </c>
      <c r="F242" s="23"/>
      <c r="G242" s="40">
        <f>H240+L241</f>
        <v>0.67361111111111105</v>
      </c>
      <c r="H242" s="40">
        <f>G242+L242</f>
        <v>0.70833333333333326</v>
      </c>
      <c r="I242" s="34">
        <f>VLOOKUP(K242,veri!A$1:F$986,6,TRUE)</f>
        <v>0</v>
      </c>
      <c r="J242" s="27"/>
      <c r="K242" s="10">
        <v>22</v>
      </c>
      <c r="L242" s="6">
        <v>3.4722222222222224E-2</v>
      </c>
    </row>
    <row r="243" spans="1:12" ht="20.100000000000001" customHeight="1" x14ac:dyDescent="0.2">
      <c r="A243" s="59">
        <v>42760</v>
      </c>
      <c r="B243" s="61" t="str">
        <f t="shared" ref="B243" si="23">TEXT(A243,"GGGG")</f>
        <v>Çarşamba</v>
      </c>
      <c r="C243" s="26" t="str">
        <f>VLOOKUP(K243,veri!A$1:E$986,3,TRUE)</f>
        <v>KARATAY</v>
      </c>
      <c r="D243" s="23" t="str">
        <f>VLOOKUP(K243,veri!A$1:E$986,4,TRUE)</f>
        <v>YAKUP ÇEVREN - 555 886 47 64</v>
      </c>
      <c r="E243" s="23" t="str">
        <f>VLOOKUP(K243,veri!A$1:E$986,5,TRUE)</f>
        <v>MUHAMMED BAKİ AKDENİZ - 530 528 33 86</v>
      </c>
      <c r="F243" s="23"/>
      <c r="G243" s="40">
        <v>0.375</v>
      </c>
      <c r="H243" s="40">
        <f>G243+L243</f>
        <v>0.40277777777777779</v>
      </c>
      <c r="I243" s="34">
        <f>VLOOKUP(K243,veri!A$1:F$986,6,TRUE)</f>
        <v>0</v>
      </c>
      <c r="J243" s="28"/>
      <c r="K243" s="10">
        <v>23</v>
      </c>
      <c r="L243" s="6">
        <v>2.7777777777777776E-2</v>
      </c>
    </row>
    <row r="244" spans="1:12" ht="20.100000000000001" customHeight="1" x14ac:dyDescent="0.2">
      <c r="A244" s="60"/>
      <c r="B244" s="62"/>
      <c r="C244" s="26" t="str">
        <f>VLOOKUP(K244,veri!A$1:E$986,3,TRUE)</f>
        <v>KARATAY</v>
      </c>
      <c r="D244" s="23" t="str">
        <f>VLOOKUP(K244,veri!A$1:E$986,4,TRUE)</f>
        <v>YAKUP ÖNDER - 537 236 06 41</v>
      </c>
      <c r="E244" s="23" t="str">
        <f>VLOOKUP(K244,veri!A$1:E$986,5,TRUE)</f>
        <v>İSMAİL HALICI - 533 934 66 44</v>
      </c>
      <c r="F244" s="23"/>
      <c r="G244" s="40">
        <f>H243</f>
        <v>0.40277777777777779</v>
      </c>
      <c r="H244" s="40">
        <f>G244+L244</f>
        <v>0.43055555555555558</v>
      </c>
      <c r="I244" s="34">
        <f>VLOOKUP(K244,veri!A$1:F$986,6,TRUE)</f>
        <v>0</v>
      </c>
      <c r="J244" s="27"/>
      <c r="K244" s="10">
        <v>29</v>
      </c>
      <c r="L244" s="6">
        <v>2.7777777777777776E-2</v>
      </c>
    </row>
    <row r="245" spans="1:12" ht="20.100000000000001" customHeight="1" x14ac:dyDescent="0.2">
      <c r="A245" s="60"/>
      <c r="B245" s="62"/>
      <c r="C245" s="26" t="str">
        <f>VLOOKUP(K245,veri!A$1:E$986,3,TRUE)</f>
        <v>KARATAY</v>
      </c>
      <c r="D245" s="23" t="str">
        <f>VLOOKUP(K245,veri!A$1:E$986,4,TRUE)</f>
        <v>İDRİS ERDOĞAN - 535 884 55 45</v>
      </c>
      <c r="E245" s="23" t="str">
        <f>VLOOKUP(K245,veri!A$1:E$986,5,TRUE)</f>
        <v>DURMUŞ ALİ MUTLU - 533 815 27 15</v>
      </c>
      <c r="F245" s="23"/>
      <c r="G245" s="40">
        <f>H244</f>
        <v>0.43055555555555558</v>
      </c>
      <c r="H245" s="40">
        <f>G245+L245</f>
        <v>0.45833333333333337</v>
      </c>
      <c r="I245" s="34">
        <f>VLOOKUP(K245,veri!A$1:F$986,6,TRUE)</f>
        <v>0</v>
      </c>
      <c r="J245" s="27"/>
      <c r="K245" s="10">
        <v>25</v>
      </c>
      <c r="L245" s="6">
        <v>2.7777777777777776E-2</v>
      </c>
    </row>
    <row r="246" spans="1:12" ht="20.100000000000001" customHeight="1" x14ac:dyDescent="0.2">
      <c r="A246" s="60"/>
      <c r="B246" s="62"/>
      <c r="C246" s="26" t="str">
        <f>VLOOKUP(K246,veri!A$1:E$986,3,TRUE)</f>
        <v>KARATAY</v>
      </c>
      <c r="D246" s="23" t="str">
        <f>VLOOKUP(K246,veri!A$1:E$986,4,TRUE)</f>
        <v>MAHMUT SAMİ ÜNLÜ - 555 249 26 88</v>
      </c>
      <c r="E246" s="23" t="str">
        <f>VLOOKUP(K246,veri!A$1:E$986,5,TRUE)</f>
        <v>H. İBRAHİM YUMUŞAK - 537 923 11 33</v>
      </c>
      <c r="F246" s="23"/>
      <c r="G246" s="40">
        <f>H245</f>
        <v>0.45833333333333337</v>
      </c>
      <c r="H246" s="40">
        <f>G246+L246</f>
        <v>0.48611111111111116</v>
      </c>
      <c r="I246" s="34">
        <f>VLOOKUP(K246,veri!A$1:F$986,6,TRUE)</f>
        <v>0</v>
      </c>
      <c r="J246" s="27"/>
      <c r="K246" s="10">
        <v>26</v>
      </c>
      <c r="L246" s="6">
        <v>2.7777777777777776E-2</v>
      </c>
    </row>
    <row r="247" spans="1:12" ht="15" customHeight="1" x14ac:dyDescent="0.2">
      <c r="A247" s="60"/>
      <c r="B247" s="62"/>
      <c r="C247" s="26"/>
      <c r="D247" s="23"/>
      <c r="E247" s="23"/>
      <c r="F247" s="23"/>
      <c r="G247" s="64" t="s">
        <v>26</v>
      </c>
      <c r="H247" s="65"/>
      <c r="I247" s="34" t="e">
        <f>VLOOKUP(K247,veri!A$1:F$986,6,TRUE)</f>
        <v>#N/A</v>
      </c>
      <c r="J247" s="3"/>
      <c r="K247" s="3"/>
      <c r="L247" s="6">
        <v>4.1666666666666664E-2</v>
      </c>
    </row>
    <row r="248" spans="1:12" ht="20.100000000000001" customHeight="1" x14ac:dyDescent="0.2">
      <c r="A248" s="60"/>
      <c r="B248" s="62"/>
      <c r="C248" s="26" t="str">
        <f>VLOOKUP(K248,veri!A$1:E$986,3,TRUE)</f>
        <v>KARATAY</v>
      </c>
      <c r="D248" s="23" t="str">
        <f>VLOOKUP(K248,veri!A$1:E$986,4,TRUE)</f>
        <v>SAMİ KIZMAZ - 545 575 82 45</v>
      </c>
      <c r="E248" s="23" t="str">
        <f>VLOOKUP(K248,veri!A$1:E$986,5,TRUE)</f>
        <v>ABDUSSANİT İNAN - 554 721 39 43</v>
      </c>
      <c r="F248" s="23"/>
      <c r="G248" s="40">
        <f>H246+L247</f>
        <v>0.52777777777777779</v>
      </c>
      <c r="H248" s="40">
        <f>G248+L248</f>
        <v>0.5625</v>
      </c>
      <c r="I248" s="34">
        <f>VLOOKUP(K248,veri!A$1:F$986,6,TRUE)</f>
        <v>0</v>
      </c>
      <c r="J248" s="27"/>
      <c r="K248" s="10">
        <v>27</v>
      </c>
      <c r="L248" s="6">
        <v>3.4722222222222224E-2</v>
      </c>
    </row>
    <row r="249" spans="1:12" ht="20.100000000000001" customHeight="1" x14ac:dyDescent="0.2">
      <c r="A249" s="60"/>
      <c r="B249" s="62"/>
      <c r="C249" s="26" t="str">
        <f>VLOOKUP(K249,veri!A$1:E$986,3,TRUE)</f>
        <v>KARATAY</v>
      </c>
      <c r="D249" s="23" t="str">
        <f>VLOOKUP(K249,veri!A$1:E$986,4,TRUE)</f>
        <v>EROL KAYA - 534 218 57 87</v>
      </c>
      <c r="E249" s="23" t="str">
        <f>VLOOKUP(K249,veri!A$1:E$986,5,TRUE)</f>
        <v>HÜSEYİN ÜNLÜ - 542 393 83 66</v>
      </c>
      <c r="F249" s="23"/>
      <c r="G249" s="40">
        <f>H248</f>
        <v>0.5625</v>
      </c>
      <c r="H249" s="40">
        <f>G249+L249</f>
        <v>0.59722222222222221</v>
      </c>
      <c r="I249" s="34">
        <f>VLOOKUP(K249,veri!A$1:F$986,6,TRUE)</f>
        <v>0</v>
      </c>
      <c r="J249" s="27"/>
      <c r="K249" s="10">
        <v>28</v>
      </c>
      <c r="L249" s="6">
        <v>3.4722222222222224E-2</v>
      </c>
    </row>
    <row r="250" spans="1:12" ht="20.100000000000001" customHeight="1" x14ac:dyDescent="0.2">
      <c r="A250" s="60"/>
      <c r="B250" s="62"/>
      <c r="C250" s="26" t="str">
        <f>VLOOKUP(K250,veri!A$1:E$986,3,TRUE)</f>
        <v>KARATAY</v>
      </c>
      <c r="D250" s="23" t="str">
        <f>VLOOKUP(K250,veri!A$1:E$986,4,TRUE)</f>
        <v>MUSTAFA KESEK - 506 391 75 60</v>
      </c>
      <c r="E250" s="23" t="str">
        <f>VLOOKUP(K250,veri!A$1:E$986,5,TRUE)</f>
        <v>YAVUZ SELİM CEYLAN - 537 316 10 79</v>
      </c>
      <c r="F250" s="23"/>
      <c r="G250" s="40">
        <f>H249</f>
        <v>0.59722222222222221</v>
      </c>
      <c r="H250" s="40">
        <f>G250+L250</f>
        <v>0.63194444444444442</v>
      </c>
      <c r="I250" s="34" t="str">
        <f>VLOOKUP(K250,veri!A$1:F$986,6,TRUE)</f>
        <v>Hafız Çalıştırıyor Öğleden Sonra Yazılacak</v>
      </c>
      <c r="J250" s="27"/>
      <c r="K250" s="10">
        <v>24</v>
      </c>
      <c r="L250" s="6">
        <v>3.4722222222222224E-2</v>
      </c>
    </row>
    <row r="251" spans="1:12" ht="15" customHeight="1" x14ac:dyDescent="0.2">
      <c r="A251" s="60"/>
      <c r="B251" s="62"/>
      <c r="C251" s="26"/>
      <c r="D251" s="23"/>
      <c r="E251" s="23"/>
      <c r="F251" s="23"/>
      <c r="G251" s="64" t="s">
        <v>27</v>
      </c>
      <c r="H251" s="65"/>
      <c r="I251" s="34" t="str">
        <f>VLOOKUP(K251,veri!A$1:F$986,6,TRUE)</f>
        <v xml:space="preserve">Cumartesi, Pazar Yaz </v>
      </c>
      <c r="J251" s="3"/>
      <c r="K251" s="3">
        <v>30</v>
      </c>
      <c r="L251" s="6">
        <v>4.1666666666666664E-2</v>
      </c>
    </row>
    <row r="252" spans="1:12" ht="20.100000000000001" customHeight="1" x14ac:dyDescent="0.2">
      <c r="A252" s="60"/>
      <c r="B252" s="63"/>
      <c r="C252" s="26" t="str">
        <f>VLOOKUP(K252,veri!A$1:E$986,3,TRUE)</f>
        <v>MERAM</v>
      </c>
      <c r="D252" s="23" t="str">
        <f>VLOOKUP(K252,veri!A$1:E$986,4,TRUE)</f>
        <v>EBUBEKİR AK - 530 561 92 98</v>
      </c>
      <c r="E252" s="23" t="str">
        <f>VLOOKUP(K252,veri!A$1:E$986,5,TRUE)</f>
        <v>OSMAN ALTUN - 546 445 43 27</v>
      </c>
      <c r="F252" s="23"/>
      <c r="G252" s="40">
        <f>H250+L251</f>
        <v>0.67361111111111105</v>
      </c>
      <c r="H252" s="40">
        <f>G252+L252</f>
        <v>0.70833333333333326</v>
      </c>
      <c r="I252" s="34" t="str">
        <f>VLOOKUP(K252,veri!A$1:F$986,6,TRUE)</f>
        <v>Cuma, Pazar yazma</v>
      </c>
      <c r="J252" s="27"/>
      <c r="K252" s="10">
        <v>31</v>
      </c>
      <c r="L252" s="6">
        <v>3.4722222222222224E-2</v>
      </c>
    </row>
    <row r="253" spans="1:12" ht="20.100000000000001" customHeight="1" x14ac:dyDescent="0.2">
      <c r="A253" s="59">
        <v>42761</v>
      </c>
      <c r="B253" s="61" t="str">
        <f t="shared" ref="B253" si="24">TEXT(A253,"GGGG")</f>
        <v>Perşembe</v>
      </c>
      <c r="C253" s="26" t="str">
        <f>VLOOKUP(K253,veri!A$1:E$986,3,TRUE)</f>
        <v>MERAM</v>
      </c>
      <c r="D253" s="23" t="str">
        <f>VLOOKUP(K253,veri!A$1:E$986,4,TRUE)</f>
        <v>MUSTAFA GÖK - 539 348 54 33</v>
      </c>
      <c r="E253" s="23" t="str">
        <f>VLOOKUP(K253,veri!A$1:E$986,5,TRUE)</f>
        <v>MURAT AYÇEKEN - 554 868 77 81</v>
      </c>
      <c r="F253" s="44"/>
      <c r="G253" s="40">
        <v>0.375</v>
      </c>
      <c r="H253" s="40">
        <f>G253+L253</f>
        <v>0.40277777777777779</v>
      </c>
      <c r="I253" s="34" t="str">
        <f>VLOOKUP(K253,veri!A$1:F$986,6,TRUE)</f>
        <v>Cuma öncesi yaz</v>
      </c>
      <c r="J253" s="28"/>
      <c r="K253" s="3">
        <v>32</v>
      </c>
      <c r="L253" s="6">
        <v>2.7777777777777776E-2</v>
      </c>
    </row>
    <row r="254" spans="1:12" ht="20.100000000000001" customHeight="1" x14ac:dyDescent="0.2">
      <c r="A254" s="60"/>
      <c r="B254" s="62"/>
      <c r="C254" s="26" t="str">
        <f>VLOOKUP(K254,veri!A$1:E$986,3,TRUE)</f>
        <v>MERAM</v>
      </c>
      <c r="D254" s="23" t="str">
        <f>VLOOKUP(K254,veri!A$1:E$986,4,TRUE)</f>
        <v>OSMAN BAKAR - 549 712 98 52</v>
      </c>
      <c r="E254" s="23" t="str">
        <f>VLOOKUP(K254,veri!A$1:E$986,5,TRUE)</f>
        <v>H.HÜSEYİN ÖNCEL - 532 592 02 04</v>
      </c>
      <c r="F254" s="23"/>
      <c r="G254" s="40">
        <f>H253</f>
        <v>0.40277777777777779</v>
      </c>
      <c r="H254" s="40">
        <f>G254+L254</f>
        <v>0.43055555555555558</v>
      </c>
      <c r="I254" s="34">
        <f>VLOOKUP(K254,veri!A$1:F$986,6,TRUE)</f>
        <v>0</v>
      </c>
      <c r="J254" s="27"/>
      <c r="K254" s="10">
        <v>38</v>
      </c>
      <c r="L254" s="6">
        <v>2.7777777777777776E-2</v>
      </c>
    </row>
    <row r="255" spans="1:12" ht="20.100000000000001" customHeight="1" x14ac:dyDescent="0.2">
      <c r="A255" s="60"/>
      <c r="B255" s="62"/>
      <c r="C255" s="26" t="str">
        <f>VLOOKUP(K255,veri!A$1:E$986,3,TRUE)</f>
        <v>MERAM</v>
      </c>
      <c r="D255" s="23" t="str">
        <f>VLOOKUP(K255,veri!A$1:E$986,4,TRUE)</f>
        <v>MEHMET ALİ KAYA - 534 265 56 52</v>
      </c>
      <c r="E255" s="23" t="str">
        <f>VLOOKUP(K255,veri!A$1:E$986,5,TRUE)</f>
        <v>ADEM ACAR - 538 702 50 36</v>
      </c>
      <c r="F255" s="23"/>
      <c r="G255" s="40">
        <f>H254</f>
        <v>0.43055555555555558</v>
      </c>
      <c r="H255" s="40">
        <f>G255+L255</f>
        <v>0.45833333333333337</v>
      </c>
      <c r="I255" s="34">
        <f>VLOOKUP(K255,veri!A$1:F$986,6,TRUE)</f>
        <v>0</v>
      </c>
      <c r="J255" s="27"/>
      <c r="K255" s="10">
        <v>34</v>
      </c>
      <c r="L255" s="6">
        <v>2.7777777777777776E-2</v>
      </c>
    </row>
    <row r="256" spans="1:12" ht="20.100000000000001" customHeight="1" x14ac:dyDescent="0.2">
      <c r="A256" s="60"/>
      <c r="B256" s="62"/>
      <c r="C256" s="26" t="str">
        <f>VLOOKUP(K256,veri!A$1:E$986,3,TRUE)</f>
        <v>MERAM</v>
      </c>
      <c r="D256" s="23" t="str">
        <f>VLOOKUP(K256,veri!A$1:E$986,4,TRUE)</f>
        <v>H.HÜSEYİN CULUN - 507 451 30 58</v>
      </c>
      <c r="E256" s="23" t="str">
        <f>VLOOKUP(K256,veri!A$1:E$986,5,TRUE)</f>
        <v>SAMİ DÜMAN - 537 892 00 62</v>
      </c>
      <c r="F256" s="23"/>
      <c r="G256" s="40">
        <f>H255</f>
        <v>0.45833333333333337</v>
      </c>
      <c r="H256" s="40">
        <f>G256+L256</f>
        <v>0.48611111111111116</v>
      </c>
      <c r="I256" s="34">
        <f>VLOOKUP(K256,veri!A$1:F$986,6,TRUE)</f>
        <v>0</v>
      </c>
      <c r="J256" s="27"/>
      <c r="K256" s="10">
        <v>35</v>
      </c>
      <c r="L256" s="6">
        <v>2.7777777777777776E-2</v>
      </c>
    </row>
    <row r="257" spans="1:12" ht="15" customHeight="1" x14ac:dyDescent="0.2">
      <c r="A257" s="60"/>
      <c r="B257" s="62"/>
      <c r="C257" s="26"/>
      <c r="D257" s="23"/>
      <c r="E257" s="23"/>
      <c r="F257" s="23"/>
      <c r="G257" s="64" t="s">
        <v>26</v>
      </c>
      <c r="H257" s="65"/>
      <c r="I257" s="34" t="e">
        <f>VLOOKUP(K257,veri!A$1:F$986,6,TRUE)</f>
        <v>#N/A</v>
      </c>
      <c r="J257" s="3"/>
      <c r="K257" s="3"/>
      <c r="L257" s="6">
        <v>4.1666666666666664E-2</v>
      </c>
    </row>
    <row r="258" spans="1:12" ht="20.100000000000001" customHeight="1" x14ac:dyDescent="0.2">
      <c r="A258" s="60"/>
      <c r="B258" s="62"/>
      <c r="C258" s="26" t="str">
        <f>VLOOKUP(K258,veri!A$1:E$986,3,TRUE)</f>
        <v>MERAM</v>
      </c>
      <c r="D258" s="23" t="str">
        <f>VLOOKUP(K258,veri!A$1:E$986,4,TRUE)</f>
        <v>HARUN KALAYCI - 535 828 70 38</v>
      </c>
      <c r="E258" s="23" t="str">
        <f>VLOOKUP(K258,veri!A$1:E$986,5,TRUE)</f>
        <v>ZEKERİYYA KIRAT - 555 356 18 75</v>
      </c>
      <c r="F258" s="23"/>
      <c r="G258" s="40">
        <f>H256+L257</f>
        <v>0.52777777777777779</v>
      </c>
      <c r="H258" s="40">
        <f>G258+L258</f>
        <v>0.5625</v>
      </c>
      <c r="I258" s="34">
        <f>VLOOKUP(K258,veri!A$1:F$986,6,TRUE)</f>
        <v>0</v>
      </c>
      <c r="J258" s="27"/>
      <c r="K258" s="10">
        <v>36</v>
      </c>
      <c r="L258" s="6">
        <v>3.4722222222222224E-2</v>
      </c>
    </row>
    <row r="259" spans="1:12" ht="20.100000000000001" customHeight="1" x14ac:dyDescent="0.2">
      <c r="A259" s="60"/>
      <c r="B259" s="62"/>
      <c r="C259" s="26" t="str">
        <f>VLOOKUP(K259,veri!A$1:E$986,3,TRUE)</f>
        <v>MERAM</v>
      </c>
      <c r="D259" s="23" t="str">
        <f>VLOOKUP(K259,veri!A$1:E$986,4,TRUE)</f>
        <v>MEHMET ERARABACI - 537 401 10 02</v>
      </c>
      <c r="E259" s="23" t="str">
        <f>VLOOKUP(K259,veri!A$1:E$986,5,TRUE)</f>
        <v>HASAN ÇALIŞKAN - 531 769 73 11</v>
      </c>
      <c r="F259" s="23"/>
      <c r="G259" s="40">
        <f>H258</f>
        <v>0.5625</v>
      </c>
      <c r="H259" s="40">
        <f>G259+L259</f>
        <v>0.59722222222222221</v>
      </c>
      <c r="I259" s="34" t="str">
        <f>VLOOKUP(K259,veri!A$1:F$986,6,TRUE)</f>
        <v>haftaiçi yaz haftasonu yazma</v>
      </c>
      <c r="J259" s="27"/>
      <c r="K259" s="10">
        <v>37</v>
      </c>
      <c r="L259" s="6">
        <v>3.4722222222222224E-2</v>
      </c>
    </row>
    <row r="260" spans="1:12" ht="20.100000000000001" customHeight="1" x14ac:dyDescent="0.2">
      <c r="A260" s="60"/>
      <c r="B260" s="62"/>
      <c r="C260" s="26" t="str">
        <f>VLOOKUP(K260,veri!A$1:E$986,3,TRUE)</f>
        <v>MERAM</v>
      </c>
      <c r="D260" s="23" t="str">
        <f>VLOOKUP(K260,veri!A$1:E$986,4,TRUE)</f>
        <v>SEYİT EBREN - 535 778 81 38</v>
      </c>
      <c r="E260" s="23" t="str">
        <f>VLOOKUP(K260,veri!A$1:E$986,5,TRUE)</f>
        <v>YUNUS ERASLAN-5554924501</v>
      </c>
      <c r="F260" s="23"/>
      <c r="G260" s="40">
        <f>H259</f>
        <v>0.59722222222222221</v>
      </c>
      <c r="H260" s="40">
        <f>G260+L260</f>
        <v>0.63194444444444442</v>
      </c>
      <c r="I260" s="34" t="str">
        <f>VLOOKUP(K260,veri!A$1:F$986,6,TRUE)</f>
        <v>ikindiden sonra yaz Pazar yazma</v>
      </c>
      <c r="J260" s="27"/>
      <c r="K260" s="10">
        <v>33</v>
      </c>
      <c r="L260" s="6">
        <v>3.4722222222222224E-2</v>
      </c>
    </row>
    <row r="261" spans="1:12" ht="15" customHeight="1" x14ac:dyDescent="0.2">
      <c r="A261" s="60"/>
      <c r="B261" s="62"/>
      <c r="C261" s="26"/>
      <c r="D261" s="23"/>
      <c r="E261" s="23"/>
      <c r="F261" s="23"/>
      <c r="G261" s="64" t="s">
        <v>27</v>
      </c>
      <c r="H261" s="65"/>
      <c r="I261" s="34" t="e">
        <f>VLOOKUP(K261,veri!A$1:F$986,6,TRUE)</f>
        <v>#N/A</v>
      </c>
      <c r="J261" s="3"/>
      <c r="K261" s="3"/>
      <c r="L261" s="6">
        <v>4.1666666666666664E-2</v>
      </c>
    </row>
    <row r="262" spans="1:12" ht="20.100000000000001" customHeight="1" x14ac:dyDescent="0.2">
      <c r="A262" s="60"/>
      <c r="B262" s="63"/>
      <c r="C262" s="26" t="str">
        <f>VLOOKUP(K262,veri!A$1:E$986,3,TRUE)</f>
        <v>MERAM</v>
      </c>
      <c r="D262" s="23" t="str">
        <f>VLOOKUP(K262,veri!A$1:E$986,4,TRUE)</f>
        <v>BEKİR SİVRİKAYA - 537 664 42 34</v>
      </c>
      <c r="E262" s="23" t="str">
        <f>VLOOKUP(K262,veri!A$1:E$986,5,TRUE)</f>
        <v>LÜTFİ İHSAN KOZAK - 538 091 83 03</v>
      </c>
      <c r="F262" s="23"/>
      <c r="G262" s="40">
        <f>H260+L261</f>
        <v>0.67361111111111105</v>
      </c>
      <c r="H262" s="40">
        <f>G262+L262</f>
        <v>0.70833333333333326</v>
      </c>
      <c r="I262" s="34" t="str">
        <f>VLOOKUP(K262,veri!A$1:F$986,6,TRUE)</f>
        <v>Cuma-Cumartesi sabah yaz</v>
      </c>
      <c r="J262" s="27"/>
      <c r="K262" s="10">
        <v>39</v>
      </c>
      <c r="L262" s="6">
        <v>3.4722222222222224E-2</v>
      </c>
    </row>
    <row r="263" spans="1:12" ht="20.100000000000001" customHeight="1" x14ac:dyDescent="0.2">
      <c r="A263" s="59">
        <v>42762</v>
      </c>
      <c r="B263" s="61" t="str">
        <f t="shared" ref="B263" si="25">TEXT(A263,"GGGG")</f>
        <v>Cuma</v>
      </c>
      <c r="C263" s="26" t="str">
        <f>VLOOKUP(K263,veri!A$1:E$986,3,TRUE)</f>
        <v>MERAM</v>
      </c>
      <c r="D263" s="23" t="str">
        <f>VLOOKUP(K263,veri!A$1:E$986,4,TRUE)</f>
        <v>AHMET ERYILMAZ - 533 520 45 70</v>
      </c>
      <c r="E263" s="23" t="str">
        <f>VLOOKUP(K263,veri!A$1:E$986,5,TRUE)</f>
        <v>ÜNVER GÜNGÖR - 536 589 65 13</v>
      </c>
      <c r="F263" s="23"/>
      <c r="G263" s="40">
        <v>0.375</v>
      </c>
      <c r="H263" s="40">
        <f>G263+L263</f>
        <v>0.40277777777777779</v>
      </c>
      <c r="I263" s="34">
        <f>VLOOKUP(K263,veri!A$1:F$986,6,TRUE)</f>
        <v>0</v>
      </c>
      <c r="J263" s="28"/>
      <c r="K263" s="10">
        <v>40</v>
      </c>
      <c r="L263" s="6">
        <v>2.7777777777777776E-2</v>
      </c>
    </row>
    <row r="264" spans="1:12" ht="20.100000000000001" customHeight="1" x14ac:dyDescent="0.2">
      <c r="A264" s="60"/>
      <c r="B264" s="62"/>
      <c r="C264" s="26" t="str">
        <f>VLOOKUP(K264,veri!A$1:E$986,3,TRUE)</f>
        <v>MERAM</v>
      </c>
      <c r="D264" s="23" t="str">
        <f>VLOOKUP(K264,veri!A$1:E$986,4,TRUE)</f>
        <v>SAMİ DÜMAN - 537 892 00 62</v>
      </c>
      <c r="E264" s="23" t="str">
        <f>VLOOKUP(K264,veri!A$1:E$986,5,TRUE)</f>
        <v>H.HÜSEYİN CULUN - 507 451 30 58</v>
      </c>
      <c r="F264" s="23"/>
      <c r="G264" s="40">
        <f>H263</f>
        <v>0.40277777777777779</v>
      </c>
      <c r="H264" s="40">
        <f>G264+L264</f>
        <v>0.43055555555555558</v>
      </c>
      <c r="I264" s="34">
        <f>VLOOKUP(K264,veri!A$1:F$986,6,TRUE)</f>
        <v>0</v>
      </c>
      <c r="J264" s="27"/>
      <c r="K264" s="10">
        <v>50</v>
      </c>
      <c r="L264" s="6">
        <v>2.7777777777777776E-2</v>
      </c>
    </row>
    <row r="265" spans="1:12" ht="20.100000000000001" customHeight="1" x14ac:dyDescent="0.2">
      <c r="A265" s="60"/>
      <c r="B265" s="62"/>
      <c r="C265" s="26" t="str">
        <f>VLOOKUP(K265,veri!A$1:E$986,3,TRUE)</f>
        <v>MERAM</v>
      </c>
      <c r="D265" s="23" t="str">
        <f>VLOOKUP(K265,veri!A$1:E$986,4,TRUE)</f>
        <v>İSMAİL AKTAŞ - 537 673 42 84</v>
      </c>
      <c r="E265" s="23" t="str">
        <f>VLOOKUP(K265,veri!A$1:E$986,5,TRUE)</f>
        <v>M.İBRAHİM DERMİRKAYA - 543 332 83 01</v>
      </c>
      <c r="F265" s="23"/>
      <c r="G265" s="40">
        <f>H264</f>
        <v>0.43055555555555558</v>
      </c>
      <c r="H265" s="40">
        <f>G265+L265</f>
        <v>0.45833333333333337</v>
      </c>
      <c r="I265" s="34">
        <f>VLOOKUP(K265,veri!A$1:F$986,6,TRUE)</f>
        <v>0</v>
      </c>
      <c r="J265" s="27"/>
      <c r="K265" s="10">
        <v>42</v>
      </c>
      <c r="L265" s="6">
        <v>2.7777777777777776E-2</v>
      </c>
    </row>
    <row r="266" spans="1:12" ht="20.100000000000001" customHeight="1" x14ac:dyDescent="0.2">
      <c r="A266" s="60"/>
      <c r="B266" s="62"/>
      <c r="C266" s="26" t="str">
        <f>VLOOKUP(K266,veri!A$1:E$986,3,TRUE)</f>
        <v>KARATAY</v>
      </c>
      <c r="D266" s="23" t="str">
        <f>VLOOKUP(K266,veri!A$1:E$986,4,TRUE)</f>
        <v>OSMAN İYİŞENYÜREK - 554 471 06 75</v>
      </c>
      <c r="E266" s="23" t="str">
        <f>VLOOKUP(K266,veri!A$1:E$986,5,TRUE)</f>
        <v>HASAN ÇİFTÇİ - 555 682 27 95</v>
      </c>
      <c r="F266" s="23"/>
      <c r="G266" s="40">
        <f>H265</f>
        <v>0.45833333333333337</v>
      </c>
      <c r="H266" s="40">
        <f>G266+L266</f>
        <v>0.48611111111111116</v>
      </c>
      <c r="I266" s="34" t="str">
        <f>VLOOKUP(K266,veri!A$1:F$986,6,TRUE)</f>
        <v>Cuma öncesi yaz Pazar yazma</v>
      </c>
      <c r="J266" s="27"/>
      <c r="K266" s="10">
        <v>20</v>
      </c>
      <c r="L266" s="6">
        <v>2.7777777777777776E-2</v>
      </c>
    </row>
    <row r="267" spans="1:12" ht="15" customHeight="1" x14ac:dyDescent="0.2">
      <c r="A267" s="60"/>
      <c r="B267" s="62"/>
      <c r="C267" s="26"/>
      <c r="D267" s="23"/>
      <c r="E267" s="23"/>
      <c r="F267" s="23"/>
      <c r="G267" s="64" t="s">
        <v>26</v>
      </c>
      <c r="H267" s="65"/>
      <c r="I267" s="34" t="e">
        <f>VLOOKUP(K267,veri!A$1:F$986,6,TRUE)</f>
        <v>#N/A</v>
      </c>
      <c r="J267" s="3"/>
      <c r="K267" s="3"/>
      <c r="L267" s="6">
        <v>4.1666666666666664E-2</v>
      </c>
    </row>
    <row r="268" spans="1:12" ht="20.100000000000001" customHeight="1" x14ac:dyDescent="0.2">
      <c r="A268" s="60"/>
      <c r="B268" s="62"/>
      <c r="C268" s="26" t="str">
        <f>VLOOKUP(K268,veri!A$1:E$986,3,TRUE)</f>
        <v>MERAM</v>
      </c>
      <c r="D268" s="23" t="str">
        <f>VLOOKUP(K268,veri!A$1:E$986,4,TRUE)</f>
        <v>LÜTFİ İHSAN KOZAK - 538 091 83 03</v>
      </c>
      <c r="E268" s="23" t="str">
        <f>VLOOKUP(K268,veri!A$1:E$986,5,TRUE)</f>
        <v>BEKİR SİVRİKAYA - 537 664 42 34</v>
      </c>
      <c r="F268" s="23"/>
      <c r="G268" s="40">
        <f>H266+L267</f>
        <v>0.52777777777777779</v>
      </c>
      <c r="H268" s="40">
        <f>G268+L268</f>
        <v>0.5625</v>
      </c>
      <c r="I268" s="34" t="str">
        <f>VLOOKUP(K268,veri!A$1:F$986,6,TRUE)</f>
        <v>Cumartesi yazma</v>
      </c>
      <c r="J268" s="27"/>
      <c r="K268" s="10">
        <v>54</v>
      </c>
      <c r="L268" s="6">
        <v>3.4722222222222224E-2</v>
      </c>
    </row>
    <row r="269" spans="1:12" ht="20.100000000000001" customHeight="1" x14ac:dyDescent="0.2">
      <c r="A269" s="60"/>
      <c r="B269" s="62"/>
      <c r="C269" s="26" t="str">
        <f>VLOOKUP(K269,veri!A$1:E$986,3,TRUE)</f>
        <v>MERAM</v>
      </c>
      <c r="D269" s="23" t="str">
        <f>VLOOKUP(K269,veri!A$1:E$986,4,TRUE)</f>
        <v>MEHMET KÖSE - 535 483 34 83</v>
      </c>
      <c r="E269" s="23" t="str">
        <f>VLOOKUP(K269,veri!A$1:E$986,5,TRUE)</f>
        <v>MUSTAFA KEMAL ER - 532 714 64 28</v>
      </c>
      <c r="F269" s="23"/>
      <c r="G269" s="40">
        <f>H268</f>
        <v>0.5625</v>
      </c>
      <c r="H269" s="40">
        <f>G269+L269</f>
        <v>0.59722222222222221</v>
      </c>
      <c r="I269" s="34" t="str">
        <f>VLOOKUP(K269,veri!A$1:F$986,6,TRUE)</f>
        <v>Cumartesi Yazma,Hafız Çalıştırıyormuş  (Öğleden Sonra Yazılacak)</v>
      </c>
      <c r="J269" s="27"/>
      <c r="K269" s="10">
        <v>45</v>
      </c>
      <c r="L269" s="6">
        <v>3.4722222222222224E-2</v>
      </c>
    </row>
    <row r="270" spans="1:12" ht="20.100000000000001" customHeight="1" x14ac:dyDescent="0.2">
      <c r="A270" s="60"/>
      <c r="B270" s="62"/>
      <c r="C270" s="26" t="str">
        <f>VLOOKUP(K270,veri!A$1:E$986,3,TRUE)</f>
        <v>MERAM</v>
      </c>
      <c r="D270" s="23" t="str">
        <f>VLOOKUP(K270,veri!A$1:E$986,4,TRUE)</f>
        <v>OSMAN ALTUN - 546 445 43 27</v>
      </c>
      <c r="E270" s="23" t="str">
        <f>VLOOKUP(K270,veri!A$1:E$986,5,TRUE)</f>
        <v>EBUBEKİR AK - 530 561 92 98</v>
      </c>
      <c r="F270" s="23"/>
      <c r="G270" s="40">
        <f>H269</f>
        <v>0.59722222222222221</v>
      </c>
      <c r="H270" s="40">
        <f>G270+L270</f>
        <v>0.63194444444444442</v>
      </c>
      <c r="I270" s="34">
        <f>VLOOKUP(K270,veri!A$1:F$986,6,TRUE)</f>
        <v>0</v>
      </c>
      <c r="J270" s="27"/>
      <c r="K270" s="10">
        <v>46</v>
      </c>
      <c r="L270" s="6">
        <v>3.4722222222222224E-2</v>
      </c>
    </row>
    <row r="271" spans="1:12" ht="15" customHeight="1" x14ac:dyDescent="0.2">
      <c r="A271" s="60"/>
      <c r="B271" s="62"/>
      <c r="C271" s="26"/>
      <c r="D271" s="23"/>
      <c r="E271" s="23"/>
      <c r="F271" s="23"/>
      <c r="G271" s="64" t="s">
        <v>27</v>
      </c>
      <c r="H271" s="65"/>
      <c r="I271" s="34" t="e">
        <f>VLOOKUP(K271,veri!A$1:F$986,6,TRUE)</f>
        <v>#N/A</v>
      </c>
      <c r="J271" s="3"/>
      <c r="K271" s="3"/>
      <c r="L271" s="6">
        <v>4.1666666666666664E-2</v>
      </c>
    </row>
    <row r="272" spans="1:12" ht="20.100000000000001" customHeight="1" x14ac:dyDescent="0.2">
      <c r="A272" s="60"/>
      <c r="B272" s="63"/>
      <c r="C272" s="26" t="str">
        <f>VLOOKUP(K272,veri!A$1:E$986,3,TRUE)</f>
        <v>MERAM</v>
      </c>
      <c r="D272" s="23" t="str">
        <f>VLOOKUP(K272,veri!A$1:E$986,4,TRUE)</f>
        <v>MURAT AYÇEKEN - 554 868 77 81</v>
      </c>
      <c r="E272" s="23" t="str">
        <f>VLOOKUP(K272,veri!A$1:E$986,5,TRUE)</f>
        <v>MUSTAFA GÖK - 539 348 54 33</v>
      </c>
      <c r="F272" s="23"/>
      <c r="G272" s="40">
        <f>H270+L271</f>
        <v>0.67361111111111105</v>
      </c>
      <c r="H272" s="40">
        <f>G272+L272</f>
        <v>0.70833333333333326</v>
      </c>
      <c r="I272" s="34">
        <f>VLOOKUP(K272,veri!A$1:F$986,6,TRUE)</f>
        <v>0</v>
      </c>
      <c r="J272" s="27"/>
      <c r="K272" s="10">
        <v>47</v>
      </c>
      <c r="L272" s="6">
        <v>3.4722222222222224E-2</v>
      </c>
    </row>
    <row r="273" spans="1:12" ht="20.100000000000001" customHeight="1" x14ac:dyDescent="0.2">
      <c r="A273" s="59">
        <v>42763</v>
      </c>
      <c r="B273" s="61" t="str">
        <f t="shared" ref="B273" si="26">TEXT(A273,"GGGG")</f>
        <v>Cumartesi</v>
      </c>
      <c r="C273" s="26" t="str">
        <f>VLOOKUP(K273,veri!A$1:E$986,3,TRUE)</f>
        <v>MERAM</v>
      </c>
      <c r="D273" s="23" t="str">
        <f>VLOOKUP(K273,veri!A$1:E$986,4,TRUE)</f>
        <v>YUNUS ERASLAN-5554924501</v>
      </c>
      <c r="E273" s="23" t="str">
        <f>VLOOKUP(K273,veri!A$1:E$986,5,TRUE)</f>
        <v>SEYİT EBREN - 535 778 81 38</v>
      </c>
      <c r="F273" s="23"/>
      <c r="G273" s="40">
        <v>0.375</v>
      </c>
      <c r="H273" s="40">
        <f>G273+L273</f>
        <v>0.40277777777777779</v>
      </c>
      <c r="I273" s="34">
        <f>VLOOKUP(K273,veri!A$1:F$986,6,TRUE)</f>
        <v>0</v>
      </c>
      <c r="J273" s="28"/>
      <c r="K273" s="3">
        <v>48</v>
      </c>
      <c r="L273" s="6">
        <v>2.7777777777777776E-2</v>
      </c>
    </row>
    <row r="274" spans="1:12" ht="20.100000000000001" customHeight="1" x14ac:dyDescent="0.2">
      <c r="A274" s="60"/>
      <c r="B274" s="62"/>
      <c r="C274" s="26" t="str">
        <f>VLOOKUP(K274,veri!A$1:E$986,3,TRUE)</f>
        <v>MERAM</v>
      </c>
      <c r="D274" s="23" t="str">
        <f>VLOOKUP(K274,veri!A$1:E$986,4,TRUE)</f>
        <v>ADEM ACAR - 538 702 50 36</v>
      </c>
      <c r="E274" s="23" t="str">
        <f>VLOOKUP(K274,veri!A$1:E$986,5,TRUE)</f>
        <v>MEHMET ALİ KAYA - 534 265 56 52</v>
      </c>
      <c r="F274" s="23"/>
      <c r="G274" s="40">
        <f>H273</f>
        <v>0.40277777777777779</v>
      </c>
      <c r="H274" s="40">
        <f>G274+L274</f>
        <v>0.43055555555555558</v>
      </c>
      <c r="I274" s="34" t="str">
        <f>VLOOKUP(K274,veri!A$1:F$986,6,TRUE)</f>
        <v>Pazar Cuma Yazılmayacak</v>
      </c>
      <c r="J274" s="27"/>
      <c r="K274" s="10">
        <v>49</v>
      </c>
      <c r="L274" s="6">
        <v>2.7777777777777776E-2</v>
      </c>
    </row>
    <row r="275" spans="1:12" ht="20.100000000000001" customHeight="1" x14ac:dyDescent="0.2">
      <c r="A275" s="60"/>
      <c r="B275" s="62"/>
      <c r="C275" s="26" t="str">
        <f>VLOOKUP(K275,veri!A$1:E$986,3,TRUE)</f>
        <v>MERAM</v>
      </c>
      <c r="D275" s="23" t="str">
        <f>VLOOKUP(K275,veri!A$1:E$986,4,TRUE)</f>
        <v>MAHMUT HAKKI BAYIR - 535 882 21 69</v>
      </c>
      <c r="E275" s="23" t="str">
        <f>VLOOKUP(K275,veri!A$1:E$986,5,TRUE)</f>
        <v>HALİL ELMA - 536 633 51 83</v>
      </c>
      <c r="F275" s="23"/>
      <c r="G275" s="40">
        <f>H274</f>
        <v>0.43055555555555558</v>
      </c>
      <c r="H275" s="40">
        <f>G275+L275</f>
        <v>0.45833333333333337</v>
      </c>
      <c r="I275" s="34" t="str">
        <f>VLOOKUP(K275,veri!A$1:F$986,6,TRUE)</f>
        <v>Cumartesi yaz</v>
      </c>
      <c r="J275" s="27"/>
      <c r="K275" s="10">
        <v>41</v>
      </c>
      <c r="L275" s="6">
        <v>2.7777777777777776E-2</v>
      </c>
    </row>
    <row r="276" spans="1:12" ht="20.100000000000001" customHeight="1" x14ac:dyDescent="0.2">
      <c r="A276" s="60"/>
      <c r="B276" s="62"/>
      <c r="C276" s="26" t="str">
        <f>VLOOKUP(K276,veri!A$1:E$986,3,TRUE)</f>
        <v>SELÇUKLU</v>
      </c>
      <c r="D276" s="23" t="str">
        <f>VLOOKUP(K276,veri!A$1:E$986,4,TRUE)</f>
        <v>MUHAMMET ÜMÜTLÜ - 530 561 67 81</v>
      </c>
      <c r="E276" s="23" t="str">
        <f>VLOOKUP(K276,veri!A$1:E$986,5,TRUE)</f>
        <v>MEHMET ÇABA - 555 359 55 51</v>
      </c>
      <c r="F276" s="23"/>
      <c r="G276" s="40">
        <f>H275</f>
        <v>0.45833333333333337</v>
      </c>
      <c r="H276" s="40">
        <f>G276+L276</f>
        <v>0.48611111111111116</v>
      </c>
      <c r="I276" s="34" t="str">
        <f>VLOOKUP(K276,veri!A$1:F$986,6,TRUE)</f>
        <v>Cuma, Cumartesi Yaz</v>
      </c>
      <c r="J276" s="27"/>
      <c r="K276" s="10">
        <v>77</v>
      </c>
      <c r="L276" s="6">
        <v>2.7777777777777776E-2</v>
      </c>
    </row>
    <row r="277" spans="1:12" ht="15" customHeight="1" x14ac:dyDescent="0.2">
      <c r="A277" s="60"/>
      <c r="B277" s="62"/>
      <c r="C277" s="26"/>
      <c r="D277" s="23"/>
      <c r="E277" s="23"/>
      <c r="F277" s="23"/>
      <c r="G277" s="64" t="s">
        <v>26</v>
      </c>
      <c r="H277" s="65"/>
      <c r="I277" s="34" t="e">
        <f>VLOOKUP(K277,veri!A$1:F$986,6,TRUE)</f>
        <v>#N/A</v>
      </c>
      <c r="J277" s="3"/>
      <c r="K277" s="3"/>
      <c r="L277" s="6">
        <v>4.1666666666666664E-2</v>
      </c>
    </row>
    <row r="278" spans="1:12" ht="20.100000000000001" customHeight="1" x14ac:dyDescent="0.2">
      <c r="A278" s="60"/>
      <c r="B278" s="62"/>
      <c r="C278" s="26" t="str">
        <f>VLOOKUP(K278,veri!A$1:E$986,3,TRUE)</f>
        <v>SELÇUKLU</v>
      </c>
      <c r="D278" s="23" t="str">
        <f>VLOOKUP(K278,veri!A$1:E$986,4,TRUE)</f>
        <v>MUAMMER KIVANÇ - 532 250 56 58</v>
      </c>
      <c r="E278" s="23" t="str">
        <f>VLOOKUP(K278,veri!A$1:E$986,5,TRUE)</f>
        <v>ALİ SABIRLI - 538 665 29 95</v>
      </c>
      <c r="F278" s="23"/>
      <c r="G278" s="40">
        <f>H276+L277</f>
        <v>0.52777777777777779</v>
      </c>
      <c r="H278" s="40">
        <f>G278+L278</f>
        <v>0.5625</v>
      </c>
      <c r="I278" s="34" t="str">
        <f>VLOOKUP(K278,veri!A$1:F$986,6,TRUE)</f>
        <v>Cuma, Cumartesi Yaz</v>
      </c>
      <c r="J278" s="27"/>
      <c r="K278" s="10">
        <v>76</v>
      </c>
      <c r="L278" s="6">
        <v>3.4722222222222224E-2</v>
      </c>
    </row>
    <row r="279" spans="1:12" ht="20.100000000000001" customHeight="1" x14ac:dyDescent="0.2">
      <c r="A279" s="60"/>
      <c r="B279" s="62"/>
      <c r="C279" s="26" t="str">
        <f>VLOOKUP(K279,veri!A$1:E$986,3,TRUE)</f>
        <v>MERAM</v>
      </c>
      <c r="D279" s="23" t="str">
        <f>VLOOKUP(K279,veri!A$1:E$986,4,TRUE)</f>
        <v>H.HÜSEYİN ÖNCEL - 532 592 02 04</v>
      </c>
      <c r="E279" s="23" t="str">
        <f>VLOOKUP(K279,veri!A$1:E$986,5,TRUE)</f>
        <v>OSMAN BAKAR - 549 712 98 52</v>
      </c>
      <c r="F279" s="23"/>
      <c r="G279" s="40">
        <f>H278</f>
        <v>0.5625</v>
      </c>
      <c r="H279" s="40">
        <f>G279+L279</f>
        <v>0.59722222222222221</v>
      </c>
      <c r="I279" s="34" t="str">
        <f>VLOOKUP(K279,veri!A$1:F$986,6,TRUE)</f>
        <v>Pazar Yazma</v>
      </c>
      <c r="J279" s="27"/>
      <c r="K279" s="10">
        <v>53</v>
      </c>
      <c r="L279" s="6">
        <v>3.4722222222222224E-2</v>
      </c>
    </row>
    <row r="280" spans="1:12" ht="20.100000000000001" customHeight="1" x14ac:dyDescent="0.2">
      <c r="A280" s="60"/>
      <c r="B280" s="62"/>
      <c r="C280" s="26" t="str">
        <f>VLOOKUP(K280,veri!A$1:E$986,3,TRUE)</f>
        <v>MERAM</v>
      </c>
      <c r="D280" s="23" t="str">
        <f>VLOOKUP(K280,veri!A$1:E$986,4,TRUE)</f>
        <v>HASAN ÇALIŞKAN - 531 769 73 11</v>
      </c>
      <c r="E280" s="23" t="str">
        <f>VLOOKUP(K280,veri!A$1:E$986,5,TRUE)</f>
        <v>MEHMET ERARABACI - 537 401 10 02</v>
      </c>
      <c r="F280" s="23"/>
      <c r="G280" s="40">
        <f>H279</f>
        <v>0.59722222222222221</v>
      </c>
      <c r="H280" s="40">
        <f>G280+L280</f>
        <v>0.63194444444444442</v>
      </c>
      <c r="I280" s="34" t="str">
        <f>VLOOKUP(K280,veri!A$1:F$986,6,TRUE)</f>
        <v>Pazar günü yazılmasın öğlen sonu</v>
      </c>
      <c r="J280" s="27"/>
      <c r="K280" s="10">
        <v>52</v>
      </c>
      <c r="L280" s="6">
        <v>3.4722222222222224E-2</v>
      </c>
    </row>
    <row r="281" spans="1:12" ht="15" customHeight="1" x14ac:dyDescent="0.2">
      <c r="A281" s="60"/>
      <c r="B281" s="62"/>
      <c r="C281" s="26"/>
      <c r="D281" s="23"/>
      <c r="E281" s="23"/>
      <c r="F281" s="23"/>
      <c r="G281" s="64" t="s">
        <v>27</v>
      </c>
      <c r="H281" s="65"/>
      <c r="I281" s="34" t="e">
        <f>VLOOKUP(K281,veri!A$1:F$986,6,TRUE)</f>
        <v>#N/A</v>
      </c>
      <c r="J281" s="3"/>
      <c r="K281" s="3"/>
      <c r="L281" s="6">
        <v>4.1666666666666664E-2</v>
      </c>
    </row>
    <row r="282" spans="1:12" ht="20.100000000000001" customHeight="1" x14ac:dyDescent="0.2">
      <c r="A282" s="60"/>
      <c r="B282" s="63"/>
      <c r="C282" s="26" t="str">
        <f>VLOOKUP(K282,veri!A$1:E$986,3,TRUE)</f>
        <v>MERAM</v>
      </c>
      <c r="D282" s="23" t="str">
        <f>VLOOKUP(K282,veri!A$1:E$986,4,TRUE)</f>
        <v>ÜNVER GÜNGÖR - 536 589 65 13</v>
      </c>
      <c r="E282" s="23" t="str">
        <f>VLOOKUP(K282,veri!A$1:E$986,5,TRUE)</f>
        <v>AHMET ERYILMAZ - 533 520 45 70</v>
      </c>
      <c r="F282" s="23"/>
      <c r="G282" s="40">
        <f>H280+L281</f>
        <v>0.67361111111111105</v>
      </c>
      <c r="H282" s="40">
        <f>G282+L282</f>
        <v>0.70833333333333326</v>
      </c>
      <c r="I282" s="34"/>
      <c r="J282" s="27"/>
      <c r="K282" s="10">
        <v>55</v>
      </c>
      <c r="L282" s="6">
        <v>3.4722222222222224E-2</v>
      </c>
    </row>
    <row r="283" spans="1:12" ht="20.100000000000001" customHeight="1" x14ac:dyDescent="0.2">
      <c r="A283" s="59">
        <v>42764</v>
      </c>
      <c r="B283" s="61" t="str">
        <f t="shared" ref="B283" si="27">TEXT(A283,"GGGG")</f>
        <v>Pazar</v>
      </c>
      <c r="C283" s="26" t="str">
        <f>VLOOKUP(K283,veri!A$1:E$986,3,TRUE)</f>
        <v>MERAM</v>
      </c>
      <c r="D283" s="23" t="str">
        <f>VLOOKUP(K283,veri!A$1:E$986,4,TRUE)</f>
        <v>HALİL ELMA - 536 633 51 83</v>
      </c>
      <c r="E283" s="23" t="str">
        <f>VLOOKUP(K283,veri!A$1:E$986,5,TRUE)</f>
        <v>MAHMUT HAKKI BAYIR - 535 882 21 69</v>
      </c>
      <c r="F283" s="23"/>
      <c r="G283" s="40">
        <v>0.375</v>
      </c>
      <c r="H283" s="40">
        <f>G283+L283</f>
        <v>0.40277777777777779</v>
      </c>
      <c r="I283" s="34"/>
      <c r="J283" s="3"/>
      <c r="K283" s="10">
        <v>56</v>
      </c>
      <c r="L283" s="6">
        <v>2.7777777777777776E-2</v>
      </c>
    </row>
    <row r="284" spans="1:12" ht="20.100000000000001" customHeight="1" x14ac:dyDescent="0.2">
      <c r="A284" s="60"/>
      <c r="B284" s="62"/>
      <c r="C284" s="26" t="str">
        <f>VLOOKUP(K284,veri!A$1:E$986,3,TRUE)</f>
        <v>MERAM</v>
      </c>
      <c r="D284" s="23" t="str">
        <f>VLOOKUP(K284,veri!A$1:E$986,4,TRUE)</f>
        <v>M.İBRAHİM DERMİRKAYA - 543 332 83 01</v>
      </c>
      <c r="E284" s="23" t="str">
        <f>VLOOKUP(K284,veri!A$1:E$986,5,TRUE)</f>
        <v>İSMAİL AKTAŞ - 537 673 42 84</v>
      </c>
      <c r="F284" s="23"/>
      <c r="G284" s="40">
        <f>H283</f>
        <v>0.40277777777777779</v>
      </c>
      <c r="H284" s="40">
        <f>G284+L284</f>
        <v>0.43055555555555558</v>
      </c>
      <c r="I284" s="34" t="str">
        <f>VLOOKUP(K284,veri!A$1:F$986,6,TRUE)</f>
        <v>2 Den sonra yaz</v>
      </c>
      <c r="J284" s="27"/>
      <c r="K284" s="10">
        <v>57</v>
      </c>
      <c r="L284" s="6">
        <v>2.7777777777777776E-2</v>
      </c>
    </row>
    <row r="285" spans="1:12" ht="20.100000000000001" customHeight="1" x14ac:dyDescent="0.2">
      <c r="A285" s="60"/>
      <c r="B285" s="62"/>
      <c r="C285" s="26" t="str">
        <f>VLOOKUP(K285,veri!A$1:E$986,3,TRUE)</f>
        <v>SELÇUKLU</v>
      </c>
      <c r="D285" s="23" t="str">
        <f>VLOOKUP(K285,veri!A$1:E$986,4,TRUE)</f>
        <v>DURMUŞ ALİ UÇAR - 533 544 38 96</v>
      </c>
      <c r="E285" s="23" t="str">
        <f>VLOOKUP(K285,veri!A$1:E$986,5,TRUE)</f>
        <v>RAHİM VARIŞ - 535 787 90 86</v>
      </c>
      <c r="F285" s="23"/>
      <c r="G285" s="40">
        <f>H284</f>
        <v>0.43055555555555558</v>
      </c>
      <c r="H285" s="40">
        <f>G285+L285</f>
        <v>0.45833333333333337</v>
      </c>
      <c r="I285" s="34" t="str">
        <f>VLOOKUP(K285,veri!A$1:F$986,6,TRUE)</f>
        <v>Pazar yazma-öğleden sonraları yazılıcak.</v>
      </c>
      <c r="J285" s="27"/>
      <c r="K285" s="10">
        <v>67</v>
      </c>
      <c r="L285" s="6">
        <v>2.7777777777777776E-2</v>
      </c>
    </row>
    <row r="286" spans="1:12" ht="20.100000000000001" customHeight="1" x14ac:dyDescent="0.2">
      <c r="A286" s="60"/>
      <c r="B286" s="62"/>
      <c r="C286" s="26" t="str">
        <f>VLOOKUP(K286,veri!A$1:E$986,3,TRUE)</f>
        <v>SELÇUKLU</v>
      </c>
      <c r="D286" s="23" t="str">
        <f>VLOOKUP(K286,veri!A$1:E$986,4,TRUE)</f>
        <v>FATİH İŞ - 543 818 47 30</v>
      </c>
      <c r="E286" s="23" t="str">
        <f>VLOOKUP(K286,veri!A$1:E$986,5,TRUE)</f>
        <v>MUSTAFA AKIN-0538 608 53 52</v>
      </c>
      <c r="F286" s="23"/>
      <c r="G286" s="40">
        <f>H285</f>
        <v>0.45833333333333337</v>
      </c>
      <c r="H286" s="40">
        <f>G286+L286</f>
        <v>0.48611111111111116</v>
      </c>
      <c r="I286" s="34">
        <f>VLOOKUP(K286,veri!A$1:F$986,6,TRUE)</f>
        <v>0</v>
      </c>
      <c r="J286" s="27"/>
      <c r="K286" s="10">
        <v>68</v>
      </c>
      <c r="L286" s="6">
        <v>2.7777777777777776E-2</v>
      </c>
    </row>
    <row r="287" spans="1:12" ht="15" customHeight="1" x14ac:dyDescent="0.2">
      <c r="A287" s="60"/>
      <c r="B287" s="62"/>
      <c r="C287" s="26"/>
      <c r="D287" s="23"/>
      <c r="E287" s="23"/>
      <c r="F287" s="23"/>
      <c r="G287" s="64" t="s">
        <v>26</v>
      </c>
      <c r="H287" s="65"/>
      <c r="I287" s="34" t="e">
        <f>VLOOKUP(K287,veri!A$1:F$986,6,TRUE)</f>
        <v>#N/A</v>
      </c>
      <c r="J287" s="3"/>
      <c r="K287" s="3"/>
      <c r="L287" s="6">
        <v>4.1666666666666664E-2</v>
      </c>
    </row>
    <row r="288" spans="1:12" ht="20.100000000000001" customHeight="1" x14ac:dyDescent="0.2">
      <c r="A288" s="60"/>
      <c r="B288" s="62"/>
      <c r="C288" s="26" t="str">
        <f>VLOOKUP(K288,veri!A$1:E$986,3,TRUE)</f>
        <v>MERAM</v>
      </c>
      <c r="D288" s="23" t="str">
        <f>VLOOKUP(K288,veri!A$1:E$986,4,TRUE)</f>
        <v>MUSTAFA KEMAL ER - 532 714 64 28</v>
      </c>
      <c r="E288" s="23" t="str">
        <f>VLOOKUP(K288,veri!A$1:E$986,5,TRUE)</f>
        <v>MEHMET KÖSE - 535 483 34 83</v>
      </c>
      <c r="F288" s="23"/>
      <c r="G288" s="40">
        <f>H286+L287</f>
        <v>0.52777777777777779</v>
      </c>
      <c r="H288" s="40">
        <f>G288+L288</f>
        <v>0.5625</v>
      </c>
      <c r="I288" s="34" t="str">
        <f>VLOOKUP(K288,veri!A$1:F$986,6,TRUE)</f>
        <v xml:space="preserve">Cumartesi, Pazar Yaz </v>
      </c>
      <c r="J288" s="27"/>
      <c r="K288" s="10">
        <v>60</v>
      </c>
      <c r="L288" s="6">
        <v>3.4722222222222224E-2</v>
      </c>
    </row>
    <row r="289" spans="1:12" ht="20.100000000000001" customHeight="1" x14ac:dyDescent="0.2">
      <c r="A289" s="60"/>
      <c r="B289" s="62"/>
      <c r="C289" s="26" t="str">
        <f>VLOOKUP(K289,veri!A$1:E$986,3,TRUE)</f>
        <v>SELÇUKLU</v>
      </c>
      <c r="D289" s="23" t="str">
        <f>VLOOKUP(K289,veri!A$1:E$986,4,TRUE)</f>
        <v>MEVLÜT BÜYÜKAVCIOĞLU - 536 552 13 36</v>
      </c>
      <c r="E289" s="23" t="str">
        <f>VLOOKUP(K289,veri!A$1:E$986,5,TRUE)</f>
        <v>NURİ ÇINAR - 505 581 00 44</v>
      </c>
      <c r="F289" s="23"/>
      <c r="G289" s="40">
        <f>H288</f>
        <v>0.5625</v>
      </c>
      <c r="H289" s="40">
        <f>G289+L289</f>
        <v>0.59722222222222221</v>
      </c>
      <c r="I289" s="34" t="str">
        <f>VLOOKUP(K289,veri!A$1:F$986,6,TRUE)</f>
        <v>Pazar yaz</v>
      </c>
      <c r="J289" s="27"/>
      <c r="K289" s="10">
        <v>74</v>
      </c>
      <c r="L289" s="6">
        <v>3.4722222222222224E-2</v>
      </c>
    </row>
    <row r="290" spans="1:12" ht="20.100000000000001" customHeight="1" x14ac:dyDescent="0.2">
      <c r="A290" s="60"/>
      <c r="B290" s="62"/>
      <c r="C290" s="26" t="str">
        <f>VLOOKUP(K290,veri!A$1:E$986,3,TRUE)</f>
        <v>SELÇUKLU</v>
      </c>
      <c r="D290" s="23" t="str">
        <f>VLOOKUP(K290,veri!A$1:E$986,4,TRUE)</f>
        <v>MEHMET ÇABA - 555 359 55 51</v>
      </c>
      <c r="E290" s="23" t="str">
        <f>VLOOKUP(K290,veri!A$1:E$986,5,TRUE)</f>
        <v>MUHAMMET ÜMÜTLÜ - 530 561 67 81</v>
      </c>
      <c r="F290" s="23"/>
      <c r="G290" s="40">
        <f>H289</f>
        <v>0.59722222222222221</v>
      </c>
      <c r="H290" s="40">
        <f>G290+L290</f>
        <v>0.63194444444444442</v>
      </c>
      <c r="I290" s="34" t="str">
        <f>VLOOKUP(K290,veri!A$1:F$986,6,TRUE)</f>
        <v>Cumartesi-Pazar-Perşembe yazma haftaiçi öğle sonu yaz.</v>
      </c>
      <c r="J290" s="27"/>
      <c r="K290" s="10">
        <v>62</v>
      </c>
      <c r="L290" s="6">
        <v>3.4722222222222224E-2</v>
      </c>
    </row>
    <row r="291" spans="1:12" ht="15" customHeight="1" x14ac:dyDescent="0.2">
      <c r="A291" s="60"/>
      <c r="B291" s="62"/>
      <c r="C291" s="26"/>
      <c r="D291" s="23"/>
      <c r="E291" s="23"/>
      <c r="F291" s="23"/>
      <c r="G291" s="64" t="s">
        <v>27</v>
      </c>
      <c r="H291" s="65"/>
      <c r="I291" s="34" t="e">
        <f>VLOOKUP(K291,veri!A$1:F$986,6,TRUE)</f>
        <v>#N/A</v>
      </c>
      <c r="J291" s="3"/>
      <c r="K291" s="3">
        <v>0</v>
      </c>
      <c r="L291" s="6">
        <v>4.1666666666666664E-2</v>
      </c>
    </row>
    <row r="292" spans="1:12" ht="20.100000000000001" customHeight="1" x14ac:dyDescent="0.2">
      <c r="A292" s="60"/>
      <c r="B292" s="63"/>
      <c r="C292" s="26" t="str">
        <f>VLOOKUP(K292,veri!A$1:E$986,3,TRUE)</f>
        <v>SELÇUKLU</v>
      </c>
      <c r="D292" s="23" t="str">
        <f>VLOOKUP(K292,veri!A$1:E$986,4,TRUE)</f>
        <v>MEVLÜT DEMİRBAŞ - 537 603 06 27</v>
      </c>
      <c r="E292" s="23" t="str">
        <f>VLOOKUP(K292,veri!A$1:E$986,5,TRUE)</f>
        <v>NESİP PARLAK - 537 593 52 89</v>
      </c>
      <c r="F292" s="23"/>
      <c r="G292" s="40">
        <f>H290+L291</f>
        <v>0.67361111111111105</v>
      </c>
      <c r="H292" s="40">
        <f>G292+L292</f>
        <v>0.70833333333333326</v>
      </c>
      <c r="I292" s="34">
        <f>VLOOKUP(K292,veri!A$1:F$986,6,TRUE)</f>
        <v>0</v>
      </c>
      <c r="J292" s="27"/>
      <c r="K292" s="10">
        <v>75</v>
      </c>
      <c r="L292" s="6">
        <v>3.4722222222222224E-2</v>
      </c>
    </row>
    <row r="293" spans="1:12" ht="20.100000000000001" customHeight="1" x14ac:dyDescent="0.2">
      <c r="A293" s="59">
        <v>42765</v>
      </c>
      <c r="B293" s="61" t="str">
        <f t="shared" ref="B293" si="28">TEXT(A293,"GGGG")</f>
        <v>Pazartesi</v>
      </c>
      <c r="C293" s="69" t="s">
        <v>38</v>
      </c>
      <c r="D293" s="70"/>
      <c r="E293" s="71"/>
      <c r="F293" s="23"/>
      <c r="G293" s="40">
        <v>0.375</v>
      </c>
      <c r="H293" s="40">
        <f>G293+L293</f>
        <v>0.40277777777777779</v>
      </c>
      <c r="I293" s="34" t="e">
        <f>VLOOKUP(K293,veri!A$1:F$986,6,TRUE)</f>
        <v>#N/A</v>
      </c>
      <c r="J293" s="28"/>
      <c r="K293" s="10"/>
      <c r="L293" s="6">
        <v>2.7777777777777776E-2</v>
      </c>
    </row>
    <row r="294" spans="1:12" ht="20.100000000000001" customHeight="1" x14ac:dyDescent="0.2">
      <c r="A294" s="60"/>
      <c r="B294" s="62"/>
      <c r="C294" s="26" t="str">
        <f>VLOOKUP(K294,veri!A$1:E$986,3,TRUE)</f>
        <v>SELÇUKLU</v>
      </c>
      <c r="D294" s="23" t="str">
        <f>VLOOKUP(K294,veri!A$1:E$986,4,TRUE)</f>
        <v>İSMAİL KENCİK - 537 471 71 12</v>
      </c>
      <c r="E294" s="23" t="str">
        <f>VLOOKUP(K294,veri!A$1:E$986,5,TRUE)</f>
        <v>HASAN AKYAVAŞ - 542 626 60 57</v>
      </c>
      <c r="F294" s="23"/>
      <c r="G294" s="40">
        <f>H293</f>
        <v>0.40277777777777779</v>
      </c>
      <c r="H294" s="40">
        <f>G294+L294</f>
        <v>0.43055555555555558</v>
      </c>
      <c r="I294" s="34" t="str">
        <f>VLOOKUP(K294,veri!A$1:F$986,6,TRUE)</f>
        <v>Pazar yazma</v>
      </c>
      <c r="J294" s="27"/>
      <c r="K294" s="10">
        <v>70</v>
      </c>
      <c r="L294" s="6">
        <v>2.7777777777777776E-2</v>
      </c>
    </row>
    <row r="295" spans="1:12" ht="20.100000000000001" customHeight="1" x14ac:dyDescent="0.2">
      <c r="A295" s="60"/>
      <c r="B295" s="62"/>
      <c r="C295" s="26" t="str">
        <f>VLOOKUP(K295,veri!A$1:E$986,3,TRUE)</f>
        <v>SELÇUKLU</v>
      </c>
      <c r="D295" s="23" t="str">
        <f>VLOOKUP(K295,veri!A$1:E$986,4,TRUE)</f>
        <v>ÖMER AKTAŞ - 536 308 79 22</v>
      </c>
      <c r="E295" s="23" t="str">
        <f>VLOOKUP(K295,veri!A$1:E$986,5,TRUE)</f>
        <v>LOKMAN AYDOĞAN - 555 300 60 33</v>
      </c>
      <c r="F295" s="23"/>
      <c r="G295" s="40">
        <f>H294</f>
        <v>0.43055555555555558</v>
      </c>
      <c r="H295" s="40">
        <f>G295+L295</f>
        <v>0.45833333333333337</v>
      </c>
      <c r="I295" s="34" t="str">
        <f>VLOOKUP(K295,veri!A$1:F$986,6,TRUE)</f>
        <v>Cumartesi ve Pazar yazılmayacak</v>
      </c>
      <c r="J295" s="27"/>
      <c r="K295" s="10">
        <v>65</v>
      </c>
      <c r="L295" s="6">
        <v>2.7777777777777776E-2</v>
      </c>
    </row>
    <row r="296" spans="1:12" ht="20.100000000000001" customHeight="1" x14ac:dyDescent="0.2">
      <c r="A296" s="60"/>
      <c r="B296" s="62"/>
      <c r="C296" s="26" t="str">
        <f>VLOOKUP(K296,veri!A$1:E$986,3,TRUE)</f>
        <v>SELÇUKLU</v>
      </c>
      <c r="D296" s="23" t="str">
        <f>VLOOKUP(K296,veri!A$1:E$986,4,TRUE)</f>
        <v>ABDURRAHİM GÜZELKARA - 506 424 43 59</v>
      </c>
      <c r="E296" s="23" t="str">
        <f>VLOOKUP(K296,veri!A$1:E$986,5,TRUE)</f>
        <v>ÖMER FARUK APAYDIN - 533 812 20 03</v>
      </c>
      <c r="F296" s="23"/>
      <c r="G296" s="40">
        <f>H295</f>
        <v>0.45833333333333337</v>
      </c>
      <c r="H296" s="40">
        <f>G296+L296</f>
        <v>0.48611111111111116</v>
      </c>
      <c r="I296" s="34" t="str">
        <f>VLOOKUP(K296,veri!A$1:F$986,6,TRUE)</f>
        <v>Pazar yazma-öğleden sonraları yazılıcak.</v>
      </c>
      <c r="J296" s="27"/>
      <c r="K296" s="10">
        <v>66</v>
      </c>
      <c r="L296" s="6">
        <v>2.7777777777777776E-2</v>
      </c>
    </row>
    <row r="297" spans="1:12" ht="15" customHeight="1" x14ac:dyDescent="0.2">
      <c r="A297" s="60"/>
      <c r="B297" s="62"/>
      <c r="C297" s="26"/>
      <c r="D297" s="23"/>
      <c r="E297" s="23"/>
      <c r="F297" s="23"/>
      <c r="G297" s="64" t="s">
        <v>26</v>
      </c>
      <c r="H297" s="65"/>
      <c r="I297" s="34" t="e">
        <f>VLOOKUP(K297,veri!A$1:F$986,6,TRUE)</f>
        <v>#N/A</v>
      </c>
      <c r="J297" s="3"/>
      <c r="K297" s="3"/>
      <c r="L297" s="6">
        <v>4.1666666666666664E-2</v>
      </c>
    </row>
    <row r="298" spans="1:12" ht="20.100000000000001" customHeight="1" x14ac:dyDescent="0.2">
      <c r="A298" s="60"/>
      <c r="B298" s="62"/>
      <c r="C298" s="26" t="str">
        <f>VLOOKUP(K298,veri!A$1:E$986,3,TRUE)</f>
        <v>SELÇUKLU</v>
      </c>
      <c r="D298" s="23" t="str">
        <f>VLOOKUP(K298,veri!A$1:E$986,4,TRUE)</f>
        <v>HACI MEHMET KAYAALP - 536 684 96 51</v>
      </c>
      <c r="E298" s="23" t="str">
        <f>VLOOKUP(K298,veri!A$1:E$986,5,TRUE)</f>
        <v>REMZİ KÜÇÜKKARA - 555 665 35 25</v>
      </c>
      <c r="F298" s="23"/>
      <c r="G298" s="40">
        <f>H296+L297</f>
        <v>0.52777777777777779</v>
      </c>
      <c r="H298" s="40">
        <f>G298+L298</f>
        <v>0.5625</v>
      </c>
      <c r="I298" s="34" t="str">
        <f>VLOOKUP(K298,veri!A$1:F$986,6,TRUE)</f>
        <v>Pazar Yazma</v>
      </c>
      <c r="J298" s="27"/>
      <c r="K298" s="10">
        <v>69</v>
      </c>
      <c r="L298" s="6">
        <v>3.4722222222222224E-2</v>
      </c>
    </row>
    <row r="299" spans="1:12" ht="20.100000000000001" customHeight="1" x14ac:dyDescent="0.2">
      <c r="A299" s="60"/>
      <c r="B299" s="62"/>
      <c r="C299" s="26" t="str">
        <f>VLOOKUP(K299,veri!A$1:E$986,3,TRUE)</f>
        <v>MERAM</v>
      </c>
      <c r="D299" s="23" t="str">
        <f>VLOOKUP(K299,veri!A$1:E$986,4,TRUE)</f>
        <v>ALİ BİTİM - 533 725 64 51</v>
      </c>
      <c r="E299" s="23" t="str">
        <f>VLOOKUP(K299,veri!A$1:E$986,5,TRUE)</f>
        <v>METİN SAYHAN - 535 926 05 88</v>
      </c>
      <c r="F299" s="23"/>
      <c r="G299" s="40">
        <f>H298</f>
        <v>0.5625</v>
      </c>
      <c r="H299" s="40">
        <f>G299+L299</f>
        <v>0.59722222222222221</v>
      </c>
      <c r="I299" s="34" t="str">
        <f>VLOOKUP(K299,veri!A$1:F$986,6,TRUE)</f>
        <v>Pazar ve Cuma yazma</v>
      </c>
      <c r="J299" s="27"/>
      <c r="K299" s="10">
        <v>59</v>
      </c>
      <c r="L299" s="6">
        <v>3.4722222222222224E-2</v>
      </c>
    </row>
    <row r="300" spans="1:12" ht="20.100000000000001" customHeight="1" x14ac:dyDescent="0.2">
      <c r="A300" s="60"/>
      <c r="B300" s="62"/>
      <c r="C300" s="26" t="str">
        <f>VLOOKUP(K300,veri!A$1:E$986,3,TRUE)</f>
        <v>MERAM</v>
      </c>
      <c r="D300" s="23" t="str">
        <f>VLOOKUP(K300,veri!A$1:E$986,4,TRUE)</f>
        <v>EROL UĞRAŞKAN - 542 542 42 53</v>
      </c>
      <c r="E300" s="23" t="str">
        <f>VLOOKUP(K300,veri!A$1:E$986,5,TRUE)</f>
        <v>İSMAİL AKSOY - 543 780 80 84</v>
      </c>
      <c r="F300" s="23"/>
      <c r="G300" s="40">
        <f>H299</f>
        <v>0.59722222222222221</v>
      </c>
      <c r="H300" s="40">
        <f>G300+L300</f>
        <v>0.63194444444444442</v>
      </c>
      <c r="I300" s="34" t="str">
        <f>VLOOKUP(K300,veri!A$1:F$986,6,TRUE)</f>
        <v>Cumartesi Pazar Yazma /-Öğleden 2 sonra yazılacak</v>
      </c>
      <c r="J300" s="27"/>
      <c r="K300" s="10">
        <v>58</v>
      </c>
      <c r="L300" s="6">
        <v>3.4722222222222224E-2</v>
      </c>
    </row>
    <row r="301" spans="1:12" ht="20.100000000000001" customHeight="1" x14ac:dyDescent="0.2">
      <c r="A301" s="60"/>
      <c r="B301" s="62"/>
      <c r="C301" s="26"/>
      <c r="D301" s="23"/>
      <c r="E301" s="23"/>
      <c r="F301" s="23"/>
      <c r="G301" s="64" t="s">
        <v>27</v>
      </c>
      <c r="H301" s="65"/>
      <c r="I301" s="34" t="e">
        <f>VLOOKUP(K301,veri!A$1:F$986,6,TRUE)</f>
        <v>#N/A</v>
      </c>
      <c r="J301" s="3"/>
      <c r="K301" s="3"/>
      <c r="L301" s="6">
        <v>4.1666666666666664E-2</v>
      </c>
    </row>
    <row r="302" spans="1:12" ht="20.100000000000001" customHeight="1" x14ac:dyDescent="0.2">
      <c r="A302" s="60"/>
      <c r="B302" s="63"/>
      <c r="C302" s="26" t="str">
        <f>VLOOKUP(K302,veri!A$1:E$986,3,TRUE)</f>
        <v>SELÇUKLU</v>
      </c>
      <c r="D302" s="23" t="str">
        <f>VLOOKUP(K302,veri!A$1:E$986,4,TRUE)</f>
        <v>AHMET DİLEK - 535 655 42 20</v>
      </c>
      <c r="E302" s="23" t="str">
        <f>VLOOKUP(K302,veri!A$1:E$986,5,TRUE)</f>
        <v>NURULLAH ŞENER - 506 925 77 45</v>
      </c>
      <c r="F302" s="23"/>
      <c r="G302" s="40">
        <f>H300+L301</f>
        <v>0.67361111111111105</v>
      </c>
      <c r="H302" s="40">
        <f>G302+L302</f>
        <v>0.70833333333333326</v>
      </c>
      <c r="I302" s="34" t="str">
        <f>VLOOKUP(K302,veri!A$1:F$986,6,TRUE)</f>
        <v>Öğleden sonraları 14.00' 15.00 arası yazılacak</v>
      </c>
      <c r="J302" s="27"/>
      <c r="K302" s="10">
        <v>64</v>
      </c>
      <c r="L302" s="6">
        <v>3.4722222222222224E-2</v>
      </c>
    </row>
    <row r="303" spans="1:12" ht="20.100000000000001" customHeight="1" x14ac:dyDescent="0.2">
      <c r="A303" s="59">
        <v>42766</v>
      </c>
      <c r="B303" s="61" t="str">
        <f t="shared" ref="B303" si="29">TEXT(A303,"GGGG")</f>
        <v>Salı</v>
      </c>
      <c r="C303" s="26" t="str">
        <f>VLOOKUP(K303,veri!A$1:E$986,3,TRUE)</f>
        <v>SELÇUKLU</v>
      </c>
      <c r="D303" s="23" t="str">
        <f>VLOOKUP(K303,veri!A$1:E$986,4,TRUE)</f>
        <v>MEHMET BOZ - 535 675 05 79</v>
      </c>
      <c r="E303" s="23" t="str">
        <f>VLOOKUP(K303,veri!A$1:E$986,5,TRUE)</f>
        <v>AHMET ATIF UZUN - 533 683 05 17</v>
      </c>
      <c r="F303" s="23"/>
      <c r="G303" s="40">
        <v>0.375</v>
      </c>
      <c r="H303" s="40">
        <f>G303+L303</f>
        <v>0.40277777777777779</v>
      </c>
      <c r="I303" s="34" t="str">
        <f>VLOOKUP(K303,veri!A$1:F$986,6,TRUE)</f>
        <v>Cumartesi Pazar Yazma</v>
      </c>
      <c r="J303" s="28"/>
      <c r="K303" s="10">
        <v>71</v>
      </c>
      <c r="L303" s="6">
        <v>2.7777777777777776E-2</v>
      </c>
    </row>
    <row r="304" spans="1:12" ht="20.100000000000001" customHeight="1" x14ac:dyDescent="0.2">
      <c r="A304" s="60"/>
      <c r="B304" s="62"/>
      <c r="C304" s="26" t="str">
        <f>VLOOKUP(K304,veri!A$1:E$986,3,TRUE)</f>
        <v>SELÇUKLU</v>
      </c>
      <c r="D304" s="23" t="str">
        <f>VLOOKUP(K304,veri!A$1:E$986,4,TRUE)</f>
        <v>KENAN POLAT - 536 876 42 21</v>
      </c>
      <c r="E304" s="23" t="str">
        <f>VLOOKUP(K304,veri!A$1:E$986,5,TRUE)</f>
        <v>AHMET OKUR - 535 770 55 26</v>
      </c>
      <c r="F304" s="23"/>
      <c r="G304" s="40">
        <f>H303</f>
        <v>0.40277777777777779</v>
      </c>
      <c r="H304" s="40">
        <f>G304+L304</f>
        <v>0.43055555555555558</v>
      </c>
      <c r="I304" s="34" t="str">
        <f>VLOOKUP(K304,veri!A$1:F$986,6,TRUE)</f>
        <v>PAZAR YAZILMAYACAK (Haftalık İzni)</v>
      </c>
      <c r="J304" s="27"/>
      <c r="K304" s="10">
        <v>72</v>
      </c>
      <c r="L304" s="6">
        <v>2.7777777777777776E-2</v>
      </c>
    </row>
    <row r="305" spans="1:13" ht="20.100000000000001" customHeight="1" x14ac:dyDescent="0.2">
      <c r="A305" s="60"/>
      <c r="B305" s="62"/>
      <c r="C305" s="26" t="str">
        <f>VLOOKUP(K305,veri!A$1:E$986,3,TRUE)</f>
        <v>SELÇUKLU</v>
      </c>
      <c r="D305" s="23" t="str">
        <f>VLOOKUP(K305,veri!A$1:E$986,4,TRUE)</f>
        <v>MEHMET KOCABAŞ - 05372136600</v>
      </c>
      <c r="E305" s="23" t="str">
        <f>VLOOKUP(K305,veri!A$1:E$986,5,TRUE)</f>
        <v>ALİ EMRE KÜÇÜKSUCU - 533 542 44 43</v>
      </c>
      <c r="F305" s="23"/>
      <c r="G305" s="40">
        <f>H304</f>
        <v>0.43055555555555558</v>
      </c>
      <c r="H305" s="40">
        <f>G305+L305</f>
        <v>0.45833333333333337</v>
      </c>
      <c r="I305" s="34" t="str">
        <f>VLOOKUP(K305,veri!A$1:F$986,6,TRUE)</f>
        <v>Perşembe yaz, Pazar yazma</v>
      </c>
      <c r="J305" s="27"/>
      <c r="K305" s="10">
        <v>73</v>
      </c>
      <c r="L305" s="6">
        <v>2.7777777777777776E-2</v>
      </c>
    </row>
    <row r="306" spans="1:13" ht="20.100000000000001" customHeight="1" x14ac:dyDescent="0.2">
      <c r="A306" s="60"/>
      <c r="B306" s="62"/>
      <c r="C306" s="26" t="str">
        <f>VLOOKUP(K306,veri!A$1:E$986,3,TRUE)</f>
        <v>SELÇUKLU</v>
      </c>
      <c r="D306" s="23" t="str">
        <f>VLOOKUP(K306,veri!A$1:E$986,4,TRUE)</f>
        <v>ALİ SABIRLI - 538 665 29 95</v>
      </c>
      <c r="E306" s="23" t="str">
        <f>VLOOKUP(K306,veri!A$1:E$986,5,TRUE)</f>
        <v>MUAMMER KIVANÇ - 532 250 56 58</v>
      </c>
      <c r="F306" s="23"/>
      <c r="G306" s="40">
        <f>H305</f>
        <v>0.45833333333333337</v>
      </c>
      <c r="H306" s="40">
        <f>G306+L306</f>
        <v>0.48611111111111116</v>
      </c>
      <c r="I306" s="34" t="str">
        <f>VLOOKUP(K306,veri!A$1:F$986,6,TRUE)</f>
        <v>Pazar yazma</v>
      </c>
      <c r="J306" s="27"/>
      <c r="K306" s="10">
        <v>61</v>
      </c>
      <c r="L306" s="6">
        <v>2.7777777777777776E-2</v>
      </c>
    </row>
    <row r="307" spans="1:13" ht="15" customHeight="1" x14ac:dyDescent="0.2">
      <c r="A307" s="60"/>
      <c r="B307" s="62"/>
      <c r="C307" s="26"/>
      <c r="D307" s="23"/>
      <c r="E307" s="23"/>
      <c r="F307" s="23"/>
      <c r="G307" s="64" t="s">
        <v>26</v>
      </c>
      <c r="H307" s="65"/>
      <c r="I307" s="34" t="e">
        <f>VLOOKUP(K307,veri!A$1:F$986,6,TRUE)</f>
        <v>#N/A</v>
      </c>
      <c r="J307" s="3"/>
      <c r="K307" s="3"/>
      <c r="L307" s="6">
        <v>4.1666666666666664E-2</v>
      </c>
    </row>
    <row r="308" spans="1:13" ht="20.100000000000001" customHeight="1" x14ac:dyDescent="0.2">
      <c r="A308" s="60"/>
      <c r="B308" s="62"/>
      <c r="C308" s="26" t="str">
        <f>VLOOKUP(K308,veri!A$1:E$986,3,TRUE)</f>
        <v>SELÇUKLU</v>
      </c>
      <c r="D308" s="23" t="str">
        <f>VLOOKUP(K308,veri!A$1:E$986,4,TRUE)</f>
        <v>İSMAİL ÖDEN - 535 592 61 01</v>
      </c>
      <c r="E308" s="23" t="str">
        <f>VLOOKUP(K308,veri!A$1:E$986,5,TRUE)</f>
        <v>MUSTAFA BAŞARAN - 530 600 70 59</v>
      </c>
      <c r="F308" s="23"/>
      <c r="G308" s="40">
        <f>H306+L307</f>
        <v>0.52777777777777779</v>
      </c>
      <c r="H308" s="40">
        <f>G308+L308</f>
        <v>0.5625</v>
      </c>
      <c r="I308" s="34" t="str">
        <f>VLOOKUP(K308,veri!A$1:F$986,6,TRUE)</f>
        <v>Cumartesi Pazar yazma</v>
      </c>
      <c r="J308" s="27"/>
      <c r="K308" s="10">
        <v>63</v>
      </c>
      <c r="L308" s="6">
        <v>3.4722222222222224E-2</v>
      </c>
    </row>
    <row r="309" spans="1:13" ht="20.100000000000001" customHeight="1" x14ac:dyDescent="0.2">
      <c r="A309" s="60"/>
      <c r="B309" s="62"/>
      <c r="C309" s="26" t="str">
        <f>VLOOKUP(K309,veri!A$1:E$986,3,TRUE)</f>
        <v>MERAM</v>
      </c>
      <c r="D309" s="23" t="str">
        <f>VLOOKUP(K309,veri!A$1:E$986,4,TRUE)</f>
        <v>METİN SAYHAN - 535 926 05 88</v>
      </c>
      <c r="E309" s="23" t="str">
        <f>VLOOKUP(K309,veri!A$1:E$986,5,TRUE)</f>
        <v>ALİ BİTİM - 533 725 64 51</v>
      </c>
      <c r="F309" s="23"/>
      <c r="G309" s="40">
        <f>H308</f>
        <v>0.5625</v>
      </c>
      <c r="H309" s="40">
        <f>G309+L309</f>
        <v>0.59722222222222221</v>
      </c>
      <c r="I309" s="34">
        <f>VLOOKUP(K309,veri!A$1:F$986,6,TRUE)</f>
        <v>0</v>
      </c>
      <c r="J309" s="27"/>
      <c r="K309" s="10">
        <v>44</v>
      </c>
      <c r="L309" s="6">
        <v>3.4722222222222224E-2</v>
      </c>
    </row>
    <row r="310" spans="1:13" ht="20.100000000000001" customHeight="1" x14ac:dyDescent="0.2">
      <c r="A310" s="60"/>
      <c r="B310" s="62"/>
      <c r="C310" s="26" t="str">
        <f>VLOOKUP(K310,veri!A$1:E$986,3,TRUE)</f>
        <v>MERAM</v>
      </c>
      <c r="D310" s="23" t="str">
        <f>VLOOKUP(K310,veri!A$1:E$986,4,TRUE)</f>
        <v>ZEKERİYYA KIRAT - 555 356 18 75</v>
      </c>
      <c r="E310" s="23" t="str">
        <f>VLOOKUP(K310,veri!A$1:E$986,5,TRUE)</f>
        <v>HARUN KALAYCI - 535 828 70 38</v>
      </c>
      <c r="F310" s="23"/>
      <c r="G310" s="40">
        <f>H309</f>
        <v>0.59722222222222221</v>
      </c>
      <c r="H310" s="40">
        <f>G310+L310</f>
        <v>0.63194444444444442</v>
      </c>
      <c r="I310" s="34">
        <f>VLOOKUP(K310,veri!A$1:F$986,6,TRUE)</f>
        <v>0</v>
      </c>
      <c r="J310" s="27"/>
      <c r="K310" s="10">
        <v>51</v>
      </c>
      <c r="L310" s="6">
        <v>3.4722222222222224E-2</v>
      </c>
    </row>
    <row r="311" spans="1:13" ht="20.100000000000001" customHeight="1" x14ac:dyDescent="0.2">
      <c r="A311" s="60"/>
      <c r="B311" s="62"/>
      <c r="C311" s="26"/>
      <c r="D311" s="23"/>
      <c r="E311" s="23"/>
      <c r="F311" s="23"/>
      <c r="G311" s="64" t="s">
        <v>27</v>
      </c>
      <c r="H311" s="65"/>
      <c r="I311" s="34" t="e">
        <f>VLOOKUP(K311,veri!A$1:F$986,6,TRUE)</f>
        <v>#N/A</v>
      </c>
      <c r="J311" s="3"/>
      <c r="K311" s="3"/>
      <c r="L311" s="6">
        <v>4.1666666666666664E-2</v>
      </c>
    </row>
    <row r="312" spans="1:13" ht="20.100000000000001" customHeight="1" x14ac:dyDescent="0.2">
      <c r="A312" s="60"/>
      <c r="B312" s="63"/>
      <c r="C312" s="26" t="str">
        <f>VLOOKUP(K312,veri!A$1:E$986,3,TRUE)</f>
        <v>SELÇUKLU</v>
      </c>
      <c r="D312" s="23" t="str">
        <f>VLOOKUP(K312,veri!A$1:E$986,4,TRUE)</f>
        <v>MUSTAFA BAŞARAN - 530 600 70 59</v>
      </c>
      <c r="E312" s="23" t="str">
        <f>VLOOKUP(K312,veri!A$1:E$986,5,TRUE)</f>
        <v>İSMAİL ÖDEN - 535 592 61 01</v>
      </c>
      <c r="F312" s="23"/>
      <c r="G312" s="40">
        <f>H310+L311</f>
        <v>0.67361111111111105</v>
      </c>
      <c r="H312" s="40">
        <f>G312+L312</f>
        <v>0.70833333333333326</v>
      </c>
      <c r="I312" s="34" t="str">
        <f>VLOOKUP(K312,veri!A$1:F$986,6,TRUE)</f>
        <v>Öğleden sonraları 14.00 ile 16.00 arası yazılacak</v>
      </c>
      <c r="J312" s="27"/>
      <c r="K312" s="10">
        <v>78</v>
      </c>
      <c r="L312" s="6">
        <v>3.4722222222222224E-2</v>
      </c>
      <c r="M312" s="1" t="s">
        <v>154</v>
      </c>
    </row>
    <row r="313" spans="1:13" ht="16.5" customHeight="1" x14ac:dyDescent="0.2">
      <c r="A313" s="73" t="s">
        <v>18</v>
      </c>
      <c r="B313" s="73"/>
      <c r="C313" s="73"/>
      <c r="D313" s="73"/>
      <c r="E313" s="73"/>
      <c r="F313" s="73"/>
      <c r="G313" s="73"/>
      <c r="H313" s="73"/>
    </row>
    <row r="314" spans="1:13" ht="9" customHeight="1" x14ac:dyDescent="0.2">
      <c r="A314" s="7"/>
      <c r="B314" s="36"/>
      <c r="C314" s="7"/>
      <c r="D314" s="7"/>
      <c r="E314" s="7"/>
      <c r="F314" s="7"/>
      <c r="G314" s="41"/>
      <c r="H314" s="41"/>
    </row>
    <row r="315" spans="1:13" s="42" customFormat="1" x14ac:dyDescent="0.2">
      <c r="A315" s="4"/>
      <c r="B315" s="37"/>
      <c r="C315" s="5"/>
      <c r="D315" s="5"/>
      <c r="E315" s="29" t="s">
        <v>7</v>
      </c>
      <c r="F315" s="29"/>
      <c r="H315" s="43"/>
      <c r="I315" s="32"/>
      <c r="J315" s="1"/>
      <c r="K315" s="4"/>
      <c r="L315" s="6"/>
      <c r="M315" s="1"/>
    </row>
    <row r="316" spans="1:13" s="42" customFormat="1" x14ac:dyDescent="0.2">
      <c r="A316" s="4"/>
      <c r="B316" s="37"/>
      <c r="C316" s="5"/>
      <c r="D316" s="5"/>
      <c r="E316" s="30" t="s">
        <v>153</v>
      </c>
      <c r="F316" s="30"/>
      <c r="H316" s="43"/>
      <c r="I316" s="32"/>
      <c r="J316" s="1"/>
      <c r="K316" s="4"/>
      <c r="L316" s="6"/>
      <c r="M316" s="1"/>
    </row>
    <row r="317" spans="1:13" s="42" customFormat="1" x14ac:dyDescent="0.2">
      <c r="A317" s="4"/>
      <c r="B317" s="37"/>
      <c r="C317" s="5"/>
      <c r="D317" s="5"/>
      <c r="E317" s="30"/>
      <c r="F317" s="30"/>
      <c r="H317" s="43"/>
      <c r="I317" s="32"/>
      <c r="J317" s="1"/>
      <c r="K317" s="4"/>
      <c r="L317" s="6"/>
      <c r="M317" s="1"/>
    </row>
    <row r="318" spans="1:13" s="42" customFormat="1" x14ac:dyDescent="0.2">
      <c r="A318" s="4"/>
      <c r="B318" s="37"/>
      <c r="C318" s="5"/>
      <c r="D318" s="5"/>
      <c r="E318" s="30" t="s">
        <v>22</v>
      </c>
      <c r="F318" s="30"/>
      <c r="H318" s="43"/>
      <c r="I318" s="32"/>
      <c r="J318" s="1"/>
      <c r="K318" s="4"/>
      <c r="L318" s="6"/>
      <c r="M318" s="1"/>
    </row>
    <row r="319" spans="1:13" s="42" customFormat="1" x14ac:dyDescent="0.2">
      <c r="A319" s="4"/>
      <c r="B319" s="37"/>
      <c r="C319" s="5"/>
      <c r="D319" s="5"/>
      <c r="E319" s="30" t="s">
        <v>130</v>
      </c>
      <c r="F319" s="30"/>
      <c r="H319" s="43"/>
      <c r="I319" s="32"/>
      <c r="J319" s="1"/>
      <c r="K319" s="4"/>
      <c r="L319" s="6"/>
      <c r="M319" s="1"/>
    </row>
  </sheetData>
  <mergeCells count="131">
    <mergeCell ref="C293:E293"/>
    <mergeCell ref="A313:H313"/>
    <mergeCell ref="A303:A312"/>
    <mergeCell ref="B303:B312"/>
    <mergeCell ref="G307:H307"/>
    <mergeCell ref="G311:H311"/>
    <mergeCell ref="A283:A292"/>
    <mergeCell ref="B283:B292"/>
    <mergeCell ref="G287:H287"/>
    <mergeCell ref="G291:H291"/>
    <mergeCell ref="A293:A302"/>
    <mergeCell ref="B293:B302"/>
    <mergeCell ref="G297:H297"/>
    <mergeCell ref="G301:H301"/>
    <mergeCell ref="A263:A272"/>
    <mergeCell ref="B263:B272"/>
    <mergeCell ref="G267:H267"/>
    <mergeCell ref="G271:H271"/>
    <mergeCell ref="A273:A282"/>
    <mergeCell ref="B273:B282"/>
    <mergeCell ref="G277:H277"/>
    <mergeCell ref="G281:H281"/>
    <mergeCell ref="A243:A252"/>
    <mergeCell ref="B243:B252"/>
    <mergeCell ref="G247:H247"/>
    <mergeCell ref="G251:H251"/>
    <mergeCell ref="A253:A262"/>
    <mergeCell ref="B253:B262"/>
    <mergeCell ref="G257:H257"/>
    <mergeCell ref="G261:H261"/>
    <mergeCell ref="A223:A232"/>
    <mergeCell ref="B223:B232"/>
    <mergeCell ref="G227:H227"/>
    <mergeCell ref="G231:H231"/>
    <mergeCell ref="A233:A242"/>
    <mergeCell ref="B233:B242"/>
    <mergeCell ref="G237:H237"/>
    <mergeCell ref="G241:H241"/>
    <mergeCell ref="A203:A212"/>
    <mergeCell ref="B203:B212"/>
    <mergeCell ref="G207:H207"/>
    <mergeCell ref="G211:H211"/>
    <mergeCell ref="A213:A222"/>
    <mergeCell ref="B213:B222"/>
    <mergeCell ref="G217:H217"/>
    <mergeCell ref="G221:H221"/>
    <mergeCell ref="C223:E223"/>
    <mergeCell ref="A183:A192"/>
    <mergeCell ref="B183:B192"/>
    <mergeCell ref="G187:H187"/>
    <mergeCell ref="G191:H191"/>
    <mergeCell ref="A193:A202"/>
    <mergeCell ref="B193:B202"/>
    <mergeCell ref="G197:H197"/>
    <mergeCell ref="G201:H201"/>
    <mergeCell ref="A163:A172"/>
    <mergeCell ref="B163:B172"/>
    <mergeCell ref="G167:H167"/>
    <mergeCell ref="G171:H171"/>
    <mergeCell ref="A173:A182"/>
    <mergeCell ref="B173:B182"/>
    <mergeCell ref="G177:H177"/>
    <mergeCell ref="G181:H181"/>
    <mergeCell ref="A143:A152"/>
    <mergeCell ref="B143:B152"/>
    <mergeCell ref="G147:H147"/>
    <mergeCell ref="G151:H151"/>
    <mergeCell ref="A153:A162"/>
    <mergeCell ref="B153:B162"/>
    <mergeCell ref="G157:H157"/>
    <mergeCell ref="G161:H161"/>
    <mergeCell ref="A123:A132"/>
    <mergeCell ref="B123:B132"/>
    <mergeCell ref="G127:H127"/>
    <mergeCell ref="G131:H131"/>
    <mergeCell ref="A133:A142"/>
    <mergeCell ref="B133:B142"/>
    <mergeCell ref="G137:H137"/>
    <mergeCell ref="G141:H141"/>
    <mergeCell ref="C153:E153"/>
    <mergeCell ref="A103:A112"/>
    <mergeCell ref="B103:B112"/>
    <mergeCell ref="G107:H107"/>
    <mergeCell ref="G111:H111"/>
    <mergeCell ref="A113:A122"/>
    <mergeCell ref="B113:B122"/>
    <mergeCell ref="G117:H117"/>
    <mergeCell ref="G121:H121"/>
    <mergeCell ref="A83:A92"/>
    <mergeCell ref="B83:B92"/>
    <mergeCell ref="G87:H87"/>
    <mergeCell ref="G91:H91"/>
    <mergeCell ref="A93:A102"/>
    <mergeCell ref="B93:B102"/>
    <mergeCell ref="G97:H97"/>
    <mergeCell ref="G101:H101"/>
    <mergeCell ref="C83:E83"/>
    <mergeCell ref="A63:A72"/>
    <mergeCell ref="B63:B72"/>
    <mergeCell ref="G67:H67"/>
    <mergeCell ref="G71:H71"/>
    <mergeCell ref="A73:A82"/>
    <mergeCell ref="B73:B82"/>
    <mergeCell ref="G77:H77"/>
    <mergeCell ref="G81:H81"/>
    <mergeCell ref="A43:A52"/>
    <mergeCell ref="B43:B52"/>
    <mergeCell ref="G47:H47"/>
    <mergeCell ref="G51:H51"/>
    <mergeCell ref="A53:A62"/>
    <mergeCell ref="B53:B62"/>
    <mergeCell ref="G57:H57"/>
    <mergeCell ref="G61:H61"/>
    <mergeCell ref="A23:A32"/>
    <mergeCell ref="B23:B32"/>
    <mergeCell ref="G27:H27"/>
    <mergeCell ref="G31:H31"/>
    <mergeCell ref="A33:A42"/>
    <mergeCell ref="B33:B42"/>
    <mergeCell ref="G37:H37"/>
    <mergeCell ref="G41:H41"/>
    <mergeCell ref="A1:H1"/>
    <mergeCell ref="A3:A12"/>
    <mergeCell ref="B3:B12"/>
    <mergeCell ref="G7:H7"/>
    <mergeCell ref="G11:H11"/>
    <mergeCell ref="A13:A22"/>
    <mergeCell ref="B13:B22"/>
    <mergeCell ref="G17:H17"/>
    <mergeCell ref="G21:H21"/>
    <mergeCell ref="C13:E13"/>
  </mergeCells>
  <conditionalFormatting sqref="K1:K10 K12:K302 K313:K65515">
    <cfRule type="cellIs" dxfId="149" priority="14" operator="between">
      <formula>60</formula>
      <formula>90</formula>
    </cfRule>
    <cfRule type="cellIs" dxfId="148" priority="15" operator="between">
      <formula>31</formula>
      <formula>59</formula>
    </cfRule>
    <cfRule type="cellIs" dxfId="147" priority="16" operator="between">
      <formula>1</formula>
      <formula>30</formula>
    </cfRule>
  </conditionalFormatting>
  <conditionalFormatting sqref="K1:K302 K313:K1048576">
    <cfRule type="containsBlanks" dxfId="146" priority="8">
      <formula>LEN(TRIM(K1))=0</formula>
    </cfRule>
  </conditionalFormatting>
  <conditionalFormatting sqref="I1:I302 I313:I1048576">
    <cfRule type="containsErrors" dxfId="145" priority="7">
      <formula>ISERROR(I1)</formula>
    </cfRule>
  </conditionalFormatting>
  <conditionalFormatting sqref="K303:K312">
    <cfRule type="cellIs" dxfId="144" priority="4" operator="between">
      <formula>60</formula>
      <formula>90</formula>
    </cfRule>
    <cfRule type="cellIs" dxfId="143" priority="5" operator="between">
      <formula>31</formula>
      <formula>60</formula>
    </cfRule>
    <cfRule type="cellIs" dxfId="142" priority="6" operator="between">
      <formula>1</formula>
      <formula>30</formula>
    </cfRule>
  </conditionalFormatting>
  <conditionalFormatting sqref="K303:K312">
    <cfRule type="containsBlanks" dxfId="141" priority="2">
      <formula>LEN(TRIM(K303))=0</formula>
    </cfRule>
  </conditionalFormatting>
  <conditionalFormatting sqref="I303:I312">
    <cfRule type="containsErrors" dxfId="140" priority="1">
      <formula>ISERROR(I303)</formula>
    </cfRule>
  </conditionalFormatting>
  <pageMargins left="0.70866141732283472" right="0.31496062992125984" top="0.82677165354330717" bottom="0.31496062992125984" header="0.31496062992125984" footer="0.15748031496062992"/>
  <pageSetup paperSize="9" scale="65" orientation="portrait" r:id="rId1"/>
  <headerFooter>
    <oddFooter>Sayfa &amp;P</oddFooter>
  </headerFooter>
  <rowBreaks count="4" manualBreakCount="4">
    <brk id="62" max="7" man="1"/>
    <brk id="122" max="7" man="1"/>
    <brk id="182" max="7" man="1"/>
    <brk id="242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M149"/>
  <sheetViews>
    <sheetView tabSelected="1" topLeftCell="B10" zoomScaleNormal="100" workbookViewId="0">
      <selection activeCell="G148" sqref="G148"/>
    </sheetView>
  </sheetViews>
  <sheetFormatPr defaultRowHeight="12.75" x14ac:dyDescent="0.2"/>
  <cols>
    <col min="1" max="1" width="14.7109375" style="4" customWidth="1"/>
    <col min="2" max="2" width="8" style="49" customWidth="1"/>
    <col min="3" max="3" width="12.28515625" style="5" customWidth="1"/>
    <col min="4" max="4" width="43.28515625" style="5" customWidth="1"/>
    <col min="5" max="5" width="46.28515625" style="5" customWidth="1"/>
    <col min="6" max="6" width="25.140625" style="5" customWidth="1"/>
    <col min="7" max="7" width="9.5703125" style="42" customWidth="1"/>
    <col min="8" max="8" width="9.5703125" style="43" customWidth="1"/>
    <col min="9" max="9" width="51.85546875" style="32" customWidth="1"/>
    <col min="10" max="10" width="0.28515625" style="1" customWidth="1"/>
    <col min="11" max="11" width="5" style="4" customWidth="1"/>
    <col min="12" max="12" width="7.85546875" style="6" customWidth="1"/>
    <col min="13" max="13" width="38.140625" style="1" customWidth="1"/>
    <col min="14" max="16384" width="9.140625" style="1"/>
  </cols>
  <sheetData>
    <row r="1" spans="1:13" ht="23.25" customHeight="1" x14ac:dyDescent="0.2">
      <c r="A1" s="66" t="s">
        <v>9</v>
      </c>
      <c r="B1" s="67"/>
      <c r="C1" s="67"/>
      <c r="D1" s="67"/>
      <c r="E1" s="67"/>
      <c r="F1" s="67"/>
      <c r="G1" s="67"/>
      <c r="H1" s="68"/>
    </row>
    <row r="2" spans="1:13" ht="27" customHeight="1" x14ac:dyDescent="0.2">
      <c r="A2" s="46" t="s">
        <v>2</v>
      </c>
      <c r="B2" s="35" t="s">
        <v>3</v>
      </c>
      <c r="C2" s="47" t="s">
        <v>5</v>
      </c>
      <c r="D2" s="9" t="s">
        <v>162</v>
      </c>
      <c r="E2" s="9" t="s">
        <v>163</v>
      </c>
      <c r="F2" s="9" t="s">
        <v>146</v>
      </c>
      <c r="G2" s="38" t="s">
        <v>147</v>
      </c>
      <c r="H2" s="39" t="s">
        <v>129</v>
      </c>
      <c r="I2" s="33"/>
      <c r="J2" s="27"/>
      <c r="K2" s="10"/>
    </row>
    <row r="3" spans="1:13" ht="27.95" customHeight="1" x14ac:dyDescent="0.2">
      <c r="A3" s="74">
        <v>42767</v>
      </c>
      <c r="B3" s="72" t="str">
        <f>TEXT(A3,"GGGG")</f>
        <v>Çarşamba</v>
      </c>
      <c r="C3" s="48" t="str">
        <f>VLOOKUP(K3,veri!A$1:E$986,3,TRUE)</f>
        <v>SELÇUKLU</v>
      </c>
      <c r="D3" s="23" t="str">
        <f>VLOOKUP(K3,veri!A$1:E$986,4,TRUE)</f>
        <v>ÖMER FARUK APAYDIN - 533 812 20 03</v>
      </c>
      <c r="E3" s="23" t="str">
        <f>VLOOKUP(K3,veri!A$1:E$986,5,TRUE)</f>
        <v>ABDURRAHİM GÜZELKARA - 506 424 43 59</v>
      </c>
      <c r="F3" s="23"/>
      <c r="G3" s="40">
        <v>0.41666666666666669</v>
      </c>
      <c r="H3" s="40">
        <f>G3+L3</f>
        <v>0.45833333333333337</v>
      </c>
      <c r="I3" s="34">
        <f>VLOOKUP(K3,veri!A$1:F$986,6,TRUE)</f>
        <v>0</v>
      </c>
      <c r="J3" s="3"/>
      <c r="K3" s="10">
        <v>81</v>
      </c>
      <c r="L3" s="6">
        <v>4.1666666666666664E-2</v>
      </c>
      <c r="M3" s="2" t="s">
        <v>14</v>
      </c>
    </row>
    <row r="4" spans="1:13" ht="27.95" customHeight="1" x14ac:dyDescent="0.2">
      <c r="A4" s="74"/>
      <c r="B4" s="72"/>
      <c r="C4" s="48" t="str">
        <f>VLOOKUP(K4,veri!A$1:E$986,3,TRUE)</f>
        <v>SELÇUKLU</v>
      </c>
      <c r="D4" s="23" t="str">
        <f>VLOOKUP(K4,veri!A$1:E$986,4,TRUE)</f>
        <v>NURİ ÇINAR - 505 581 00 44</v>
      </c>
      <c r="E4" s="23" t="str">
        <f>VLOOKUP(K4,veri!A$1:E$986,5,TRUE)</f>
        <v>MEVLÜT BÜYÜKAVCIOĞLU - 536 552 13 36</v>
      </c>
      <c r="F4" s="23"/>
      <c r="G4" s="40">
        <f>H3</f>
        <v>0.45833333333333337</v>
      </c>
      <c r="H4" s="40">
        <f>G4+L4</f>
        <v>0.5</v>
      </c>
      <c r="I4" s="58" t="str">
        <f>VLOOKUP(K4,veri!A$1:F$986,6,TRUE)</f>
        <v>Cumartesi Yazılmayacak</v>
      </c>
      <c r="J4" s="27"/>
      <c r="K4" s="10">
        <v>89</v>
      </c>
      <c r="L4" s="6">
        <v>4.1666666666666664E-2</v>
      </c>
      <c r="M4" s="2" t="s">
        <v>19</v>
      </c>
    </row>
    <row r="5" spans="1:13" ht="27.95" customHeight="1" x14ac:dyDescent="0.2">
      <c r="A5" s="74"/>
      <c r="B5" s="72"/>
      <c r="C5" s="48"/>
      <c r="D5" s="23"/>
      <c r="E5" s="23"/>
      <c r="F5" s="23"/>
      <c r="G5" s="64" t="s">
        <v>26</v>
      </c>
      <c r="H5" s="65"/>
      <c r="I5" s="34" t="e">
        <f>VLOOKUP(K5,veri!A$1:F$986,6,TRUE)</f>
        <v>#N/A</v>
      </c>
      <c r="J5" s="3"/>
      <c r="K5" s="3"/>
      <c r="L5" s="6">
        <v>6.25E-2</v>
      </c>
      <c r="M5" s="2" t="s">
        <v>15</v>
      </c>
    </row>
    <row r="6" spans="1:13" ht="27.95" customHeight="1" x14ac:dyDescent="0.2">
      <c r="A6" s="74"/>
      <c r="B6" s="72"/>
      <c r="C6" s="48" t="str">
        <f>VLOOKUP(K6,veri!A$1:E$986,3,TRUE)</f>
        <v>SELÇUKLU</v>
      </c>
      <c r="D6" s="23" t="str">
        <f>VLOOKUP(K6,veri!A$1:E$986,4,TRUE)</f>
        <v>NURULLAH ŞENER - 506 925 77 45</v>
      </c>
      <c r="E6" s="23" t="str">
        <f>VLOOKUP(K6,veri!A$1:E$986,5,TRUE)</f>
        <v>AHMET DİLEK - 535 655 42 20</v>
      </c>
      <c r="F6" s="23"/>
      <c r="G6" s="40">
        <f>H4+L5</f>
        <v>0.5625</v>
      </c>
      <c r="H6" s="40">
        <f>G6+L6</f>
        <v>0.60416666666666663</v>
      </c>
      <c r="I6" s="58" t="str">
        <f>VLOOKUP(K6,veri!A$1:F$986,6,TRUE)</f>
        <v>Cumartesi-Pazar yazma haftaiçi öğle sonu yaz.</v>
      </c>
      <c r="J6" s="27"/>
      <c r="K6" s="10">
        <v>79</v>
      </c>
      <c r="L6" s="6">
        <v>4.1666666666666664E-2</v>
      </c>
    </row>
    <row r="7" spans="1:13" ht="27.95" customHeight="1" x14ac:dyDescent="0.2">
      <c r="A7" s="74"/>
      <c r="B7" s="72"/>
      <c r="C7" s="48" t="str">
        <f>VLOOKUP(K7,veri!A$1:E$986,3,TRUE)</f>
        <v>SELÇUKLU</v>
      </c>
      <c r="D7" s="23" t="str">
        <f>VLOOKUP(K7,veri!A$1:E$986,4,TRUE)</f>
        <v>REMZİ KÜÇÜKKARA - 555 665 35 25</v>
      </c>
      <c r="E7" s="23" t="str">
        <f>VLOOKUP(K7,veri!A$1:E$986,5,TRUE)</f>
        <v>HACI MEHMET KAYAALP - 536 684 96 51</v>
      </c>
      <c r="F7" s="23"/>
      <c r="G7" s="40">
        <f>H6</f>
        <v>0.60416666666666663</v>
      </c>
      <c r="H7" s="40">
        <f>G7+L7</f>
        <v>0.64583333333333326</v>
      </c>
      <c r="I7" s="58" t="str">
        <f>VLOOKUP(K7,veri!A$1:F$986,6,TRUE)</f>
        <v>Öğleden sonra yaz Pazar Yazma</v>
      </c>
      <c r="J7" s="27"/>
      <c r="K7" s="10">
        <v>84</v>
      </c>
      <c r="L7" s="6">
        <v>4.1666666666666664E-2</v>
      </c>
    </row>
    <row r="8" spans="1:13" ht="27.95" customHeight="1" x14ac:dyDescent="0.2">
      <c r="A8" s="74">
        <v>42768</v>
      </c>
      <c r="B8" s="72" t="str">
        <f t="shared" ref="B8" si="0">TEXT(A8,"GGGG")</f>
        <v>Perşembe</v>
      </c>
      <c r="C8" s="48" t="str">
        <f>VLOOKUP(K8,veri!A$1:E$986,3,TRUE)</f>
        <v>SELÇUKLU</v>
      </c>
      <c r="D8" s="23" t="str">
        <f>VLOOKUP(K8,veri!A$1:E$986,4,TRUE)</f>
        <v>NESİP PARLAK - 537 593 52 89</v>
      </c>
      <c r="E8" s="23" t="str">
        <f>VLOOKUP(K8,veri!A$1:E$986,5,TRUE)</f>
        <v>MEVLÜT DEMİRBAŞ - 537 603 06 27</v>
      </c>
      <c r="F8" s="23"/>
      <c r="G8" s="40">
        <v>0.41666666666666669</v>
      </c>
      <c r="H8" s="40">
        <f>G8+L8</f>
        <v>0.45833333333333337</v>
      </c>
      <c r="I8" s="34">
        <f>VLOOKUP(K8,veri!A$1:F$986,6,TRUE)</f>
        <v>0</v>
      </c>
      <c r="J8" s="3"/>
      <c r="K8" s="10">
        <v>90</v>
      </c>
      <c r="L8" s="6">
        <v>4.1666666666666664E-2</v>
      </c>
    </row>
    <row r="9" spans="1:13" ht="27.95" customHeight="1" x14ac:dyDescent="0.2">
      <c r="A9" s="74"/>
      <c r="B9" s="72"/>
      <c r="C9" s="48" t="str">
        <f>VLOOKUP(K9,veri!A$1:E$986,3,TRUE)</f>
        <v>SELÇUKLU</v>
      </c>
      <c r="D9" s="23" t="str">
        <f>VLOOKUP(K9,veri!A$1:E$986,4,TRUE)</f>
        <v>RAHİM VARIŞ - 535 787 90 86</v>
      </c>
      <c r="E9" s="23" t="str">
        <f>VLOOKUP(K9,veri!A$1:E$986,5,TRUE)</f>
        <v>DURMUŞ ALİ UÇAR - 533 544 38 96</v>
      </c>
      <c r="F9" s="23"/>
      <c r="G9" s="40">
        <f>H8</f>
        <v>0.45833333333333337</v>
      </c>
      <c r="H9" s="40">
        <f>G9+L9</f>
        <v>0.5</v>
      </c>
      <c r="I9" s="34">
        <f>VLOOKUP(K9,veri!A$1:F$986,6,TRUE)</f>
        <v>0</v>
      </c>
      <c r="J9" s="27"/>
      <c r="K9" s="10">
        <v>82</v>
      </c>
      <c r="L9" s="6">
        <v>4.1666666666666664E-2</v>
      </c>
    </row>
    <row r="10" spans="1:13" ht="27.95" customHeight="1" x14ac:dyDescent="0.2">
      <c r="A10" s="74"/>
      <c r="B10" s="72"/>
      <c r="C10" s="48"/>
      <c r="D10" s="23"/>
      <c r="E10" s="23"/>
      <c r="F10" s="23"/>
      <c r="G10" s="64" t="s">
        <v>26</v>
      </c>
      <c r="H10" s="65"/>
      <c r="I10" s="34" t="e">
        <f>VLOOKUP(K10,veri!A$1:F$986,6,TRUE)</f>
        <v>#N/A</v>
      </c>
      <c r="J10" s="3"/>
      <c r="K10" s="3"/>
      <c r="L10" s="6">
        <v>6.25E-2</v>
      </c>
    </row>
    <row r="11" spans="1:13" ht="27.95" customHeight="1" x14ac:dyDescent="0.2">
      <c r="A11" s="74"/>
      <c r="B11" s="72"/>
      <c r="C11" s="48" t="str">
        <f>VLOOKUP(K11,veri!A$1:E$986,3,TRUE)</f>
        <v>SELÇUKLU</v>
      </c>
      <c r="D11" s="23" t="str">
        <f>VLOOKUP(K11,veri!A$1:E$986,4,TRUE)</f>
        <v>AHMET OKUR - 535 770 55 26</v>
      </c>
      <c r="E11" s="23" t="str">
        <f>VLOOKUP(K11,veri!A$1:E$986,5,TRUE)</f>
        <v>KENAN POLAT - 536 876 42 21</v>
      </c>
      <c r="F11" s="23"/>
      <c r="G11" s="40">
        <f>H9+L10</f>
        <v>0.5625</v>
      </c>
      <c r="H11" s="40">
        <f>G11+L11</f>
        <v>0.60416666666666663</v>
      </c>
      <c r="I11" s="58" t="str">
        <f>VLOOKUP(K11,veri!A$1:F$986,6,TRUE)</f>
        <v>Perşembe, Cuma öğleden sonraları yazılacak</v>
      </c>
      <c r="J11" s="27"/>
      <c r="K11" s="10">
        <v>87</v>
      </c>
      <c r="L11" s="6">
        <v>4.1666666666666664E-2</v>
      </c>
    </row>
    <row r="12" spans="1:13" ht="27.95" customHeight="1" x14ac:dyDescent="0.2">
      <c r="A12" s="74"/>
      <c r="B12" s="72"/>
      <c r="C12" s="48" t="str">
        <f>VLOOKUP(K12,veri!A$1:E$986,3,TRUE)</f>
        <v>SELÇUKLU</v>
      </c>
      <c r="D12" s="23" t="str">
        <f>VLOOKUP(K12,veri!A$1:E$986,4,TRUE)</f>
        <v>AHMET ATIF UZUN - 533 683 05 17</v>
      </c>
      <c r="E12" s="23" t="str">
        <f>VLOOKUP(K12,veri!A$1:E$986,5,TRUE)</f>
        <v>MEHMET BOZ - 535 675 05 79</v>
      </c>
      <c r="F12" s="23"/>
      <c r="G12" s="40">
        <f>H11</f>
        <v>0.60416666666666663</v>
      </c>
      <c r="H12" s="40">
        <f>G12+L12</f>
        <v>0.64583333333333326</v>
      </c>
      <c r="I12" s="58" t="str">
        <f>VLOOKUP(K12,veri!A$1:F$986,6,TRUE)</f>
        <v>hafta içi  ÖĞLE SONU YAZ Cumartesi yazma</v>
      </c>
      <c r="J12" s="27"/>
      <c r="K12" s="10">
        <v>86</v>
      </c>
      <c r="L12" s="6">
        <v>4.1666666666666664E-2</v>
      </c>
    </row>
    <row r="13" spans="1:13" ht="27.95" customHeight="1" x14ac:dyDescent="0.2">
      <c r="A13" s="74">
        <v>42769</v>
      </c>
      <c r="B13" s="72" t="str">
        <f t="shared" ref="B13" si="1">TEXT(A13,"GGGG")</f>
        <v>Cuma</v>
      </c>
      <c r="C13" s="48" t="str">
        <f>VLOOKUP(K13,veri!A$1:E$986,3,TRUE)</f>
        <v>SELÇUKLU</v>
      </c>
      <c r="D13" s="23" t="str">
        <f>VLOOKUP(K13,veri!A$1:E$986,4,TRUE)</f>
        <v>LOKMAN AYDOĞAN - 555 300 60 33</v>
      </c>
      <c r="E13" s="23" t="str">
        <f>VLOOKUP(K13,veri!A$1:E$986,5,TRUE)</f>
        <v>ÖMER AKTAŞ - 536 308 79 22</v>
      </c>
      <c r="F13" s="23"/>
      <c r="G13" s="40">
        <v>0.41666666666666669</v>
      </c>
      <c r="H13" s="40">
        <f>G13+L13</f>
        <v>0.45833333333333337</v>
      </c>
      <c r="I13" s="58" t="str">
        <f>VLOOKUP(K13,veri!A$1:F$986,6,TRUE)</f>
        <v>Perşembe yaz, Pazar yazma</v>
      </c>
      <c r="J13" s="3"/>
      <c r="K13" s="10">
        <v>80</v>
      </c>
      <c r="L13" s="6">
        <v>4.1666666666666664E-2</v>
      </c>
    </row>
    <row r="14" spans="1:13" ht="27.95" customHeight="1" x14ac:dyDescent="0.2">
      <c r="A14" s="74"/>
      <c r="B14" s="72"/>
      <c r="C14" s="48" t="str">
        <f>VLOOKUP(K14,veri!A$1:E$986,3,TRUE)</f>
        <v>KARATAY</v>
      </c>
      <c r="D14" s="23" t="str">
        <f>VLOOKUP(K14,veri!A$1:E$986,4,TRUE)</f>
        <v>HALİL İBRAHİM ÜREN - 542 600 22 83</v>
      </c>
      <c r="E14" s="23" t="str">
        <f>VLOOKUP(K14,veri!A$1:E$986,5,TRUE)</f>
        <v>ALİ KIYAK - 531 356 14 33</v>
      </c>
      <c r="F14" s="23"/>
      <c r="G14" s="40">
        <f>H13</f>
        <v>0.45833333333333337</v>
      </c>
      <c r="H14" s="40">
        <f>G14+L14</f>
        <v>0.5</v>
      </c>
      <c r="I14" s="58" t="str">
        <f>VLOOKUP(K14,veri!A$1:F$986,6,TRUE)</f>
        <v>Cuma öncesi yaz Pazar yazma</v>
      </c>
      <c r="J14" s="27"/>
      <c r="K14" s="10">
        <v>1</v>
      </c>
      <c r="L14" s="6">
        <v>4.1666666666666664E-2</v>
      </c>
    </row>
    <row r="15" spans="1:13" ht="27.95" customHeight="1" x14ac:dyDescent="0.2">
      <c r="A15" s="74"/>
      <c r="B15" s="72"/>
      <c r="C15" s="48"/>
      <c r="D15" s="23"/>
      <c r="E15" s="23"/>
      <c r="F15" s="23"/>
      <c r="G15" s="64" t="s">
        <v>26</v>
      </c>
      <c r="H15" s="65"/>
      <c r="I15" s="34" t="e">
        <f>VLOOKUP(K15,veri!A$1:F$986,6,TRUE)</f>
        <v>#N/A</v>
      </c>
      <c r="J15" s="3"/>
      <c r="K15" s="3"/>
      <c r="L15" s="6">
        <v>6.25E-2</v>
      </c>
    </row>
    <row r="16" spans="1:13" ht="27.95" customHeight="1" x14ac:dyDescent="0.2">
      <c r="A16" s="74"/>
      <c r="B16" s="72"/>
      <c r="C16" s="48" t="str">
        <f>VLOOKUP(K16,veri!A$1:E$986,3,TRUE)</f>
        <v>SELÇUKLU</v>
      </c>
      <c r="D16" s="23" t="str">
        <f>VLOOKUP(K16,veri!A$1:E$986,4,TRUE)</f>
        <v>HASAN AKYAVAŞ - 542 626 60 57</v>
      </c>
      <c r="E16" s="23" t="str">
        <f>VLOOKUP(K16,veri!A$1:E$986,5,TRUE)</f>
        <v>İSMAİL KENCİK - 537 471 71 12</v>
      </c>
      <c r="F16" s="23"/>
      <c r="G16" s="40">
        <f>H14+L15</f>
        <v>0.5625</v>
      </c>
      <c r="H16" s="40">
        <f>G16+L16</f>
        <v>0.60416666666666663</v>
      </c>
      <c r="I16" s="58" t="str">
        <f>VLOOKUP(K16,veri!A$1:F$986,6,TRUE)</f>
        <v>Cumaları  Öğleden Sonra yazılacak Hafız çalıştırıyor</v>
      </c>
      <c r="J16" s="27"/>
      <c r="K16" s="10">
        <v>85</v>
      </c>
      <c r="L16" s="6">
        <v>4.1666666666666664E-2</v>
      </c>
    </row>
    <row r="17" spans="1:12" ht="27.95" customHeight="1" x14ac:dyDescent="0.2">
      <c r="A17" s="74"/>
      <c r="B17" s="72"/>
      <c r="C17" s="48" t="str">
        <f>VLOOKUP(K17,veri!A$1:E$986,3,TRUE)</f>
        <v>SELÇUKLU</v>
      </c>
      <c r="D17" s="23" t="str">
        <f>VLOOKUP(K17,veri!A$1:E$986,4,TRUE)</f>
        <v>MUSTAFA AKIN- 5386085352</v>
      </c>
      <c r="E17" s="23" t="str">
        <f>VLOOKUP(K17,veri!A$1:E$986,5,TRUE)</f>
        <v>FATİH İŞ - 543 818 47 30</v>
      </c>
      <c r="F17" s="23"/>
      <c r="G17" s="40">
        <f>H16</f>
        <v>0.60416666666666663</v>
      </c>
      <c r="H17" s="40">
        <f>G17+L17</f>
        <v>0.64583333333333326</v>
      </c>
      <c r="I17" s="58" t="str">
        <f>VLOOKUP(K17,veri!A$1:F$986,6,TRUE)</f>
        <v>Cuma ve öğleden sonra yaz</v>
      </c>
      <c r="J17" s="27"/>
      <c r="K17" s="10">
        <v>83</v>
      </c>
      <c r="L17" s="6">
        <v>4.1666666666666664E-2</v>
      </c>
    </row>
    <row r="18" spans="1:12" ht="27.95" customHeight="1" x14ac:dyDescent="0.2">
      <c r="A18" s="74">
        <v>42770</v>
      </c>
      <c r="B18" s="72" t="str">
        <f t="shared" ref="B18" si="2">TEXT(A18,"GGGG")</f>
        <v>Cumartesi</v>
      </c>
      <c r="C18" s="48" t="str">
        <f>VLOOKUP(K18,veri!A$1:E$986,3,TRUE)</f>
        <v>SELÇUKLU</v>
      </c>
      <c r="D18" s="23" t="str">
        <f>VLOOKUP(K18,veri!A$1:E$986,4,TRUE)</f>
        <v>ALİ EMRE KÜÇÜKSUCU - 533 542 44 43</v>
      </c>
      <c r="E18" s="23" t="str">
        <f>VLOOKUP(K18,veri!A$1:E$986,5,TRUE)</f>
        <v>MEHMET KOCABAŞ - 05372136600</v>
      </c>
      <c r="F18" s="23"/>
      <c r="G18" s="40">
        <v>0.41666666666666669</v>
      </c>
      <c r="H18" s="40">
        <f>G18+L18</f>
        <v>0.45833333333333337</v>
      </c>
      <c r="I18" s="58" t="str">
        <f>VLOOKUP(K18,veri!A$1:F$986,6,TRUE)</f>
        <v>Cuma-Cumartesi yaz</v>
      </c>
      <c r="J18" s="3"/>
      <c r="K18" s="10">
        <v>88</v>
      </c>
      <c r="L18" s="6">
        <v>4.1666666666666664E-2</v>
      </c>
    </row>
    <row r="19" spans="1:12" ht="27.95" customHeight="1" x14ac:dyDescent="0.2">
      <c r="A19" s="74"/>
      <c r="B19" s="72"/>
      <c r="C19" s="48" t="str">
        <f>VLOOKUP(K19,veri!A$1:E$986,3,TRUE)</f>
        <v>KARATAY</v>
      </c>
      <c r="D19" s="23" t="str">
        <f>VLOOKUP(K19,veri!A$1:E$986,4,TRUE)</f>
        <v>İDRİS ERDOĞAN - 535 884 55 45</v>
      </c>
      <c r="E19" s="23" t="str">
        <f>VLOOKUP(K19,veri!A$1:E$986,5,TRUE)</f>
        <v>DURMUŞ ALİ MUTLU - 533 815 27 15</v>
      </c>
      <c r="F19" s="23"/>
      <c r="G19" s="40">
        <f>H18</f>
        <v>0.45833333333333337</v>
      </c>
      <c r="H19" s="40">
        <f>G19+L19</f>
        <v>0.5</v>
      </c>
      <c r="I19" s="58">
        <f>VLOOKUP(K19,veri!A$1:F$986,6,TRUE)</f>
        <v>0</v>
      </c>
      <c r="J19" s="27"/>
      <c r="K19" s="10">
        <v>25</v>
      </c>
      <c r="L19" s="6">
        <v>4.1666666666666664E-2</v>
      </c>
    </row>
    <row r="20" spans="1:12" ht="27.95" customHeight="1" x14ac:dyDescent="0.2">
      <c r="A20" s="74"/>
      <c r="B20" s="72"/>
      <c r="C20" s="48"/>
      <c r="D20" s="23"/>
      <c r="E20" s="23"/>
      <c r="F20" s="23"/>
      <c r="G20" s="64" t="s">
        <v>26</v>
      </c>
      <c r="H20" s="65"/>
      <c r="I20" s="34" t="e">
        <f>VLOOKUP(K20,veri!A$1:F$986,6,TRUE)</f>
        <v>#N/A</v>
      </c>
      <c r="J20" s="3"/>
      <c r="K20" s="3"/>
      <c r="L20" s="6">
        <v>6.25E-2</v>
      </c>
    </row>
    <row r="21" spans="1:12" ht="27.95" customHeight="1" x14ac:dyDescent="0.2">
      <c r="A21" s="74"/>
      <c r="B21" s="72"/>
      <c r="C21" s="48" t="str">
        <f>VLOOKUP(K21,veri!A$1:E$986,3,TRUE)</f>
        <v>KARATAY</v>
      </c>
      <c r="D21" s="23" t="str">
        <f>VLOOKUP(K21,veri!A$1:E$986,4,TRUE)</f>
        <v>MUSTAFA CAN - 537 775 84 57</v>
      </c>
      <c r="E21" s="23" t="str">
        <f>VLOOKUP(K21,veri!A$1:E$986,5,TRUE)</f>
        <v>ORHAN ŞİMŞEK - 543 480 64 93</v>
      </c>
      <c r="F21" s="23"/>
      <c r="G21" s="40">
        <f>H19+L20</f>
        <v>0.5625</v>
      </c>
      <c r="H21" s="40">
        <f>G21+L21</f>
        <v>0.60416666666666663</v>
      </c>
      <c r="I21" s="58" t="str">
        <f>VLOOKUP(K21,veri!A$1:F$986,6,TRUE)</f>
        <v>Pazar günü yazılmasın</v>
      </c>
      <c r="J21" s="27"/>
      <c r="K21" s="10">
        <v>6</v>
      </c>
      <c r="L21" s="6">
        <v>4.1666666666666664E-2</v>
      </c>
    </row>
    <row r="22" spans="1:12" ht="27.95" customHeight="1" x14ac:dyDescent="0.2">
      <c r="A22" s="74"/>
      <c r="B22" s="72"/>
      <c r="C22" s="48" t="str">
        <f>VLOOKUP(K22,veri!A$1:E$986,3,TRUE)</f>
        <v>KARATAY</v>
      </c>
      <c r="D22" s="23" t="str">
        <f>VLOOKUP(K22,veri!A$1:E$986,4,TRUE)</f>
        <v>MUSTAFA BABAT - 539 881 39 88</v>
      </c>
      <c r="E22" s="23" t="str">
        <f>VLOOKUP(K22,veri!A$1:E$986,5,TRUE)</f>
        <v>MUSA ATCI - 533 553 54 86</v>
      </c>
      <c r="F22" s="23"/>
      <c r="G22" s="40">
        <f>H21</f>
        <v>0.60416666666666663</v>
      </c>
      <c r="H22" s="40">
        <f>G22+L22</f>
        <v>0.64583333333333326</v>
      </c>
      <c r="I22" s="58" t="str">
        <f>VLOOKUP(K22,veri!A$1:F$986,6,TRUE)</f>
        <v xml:space="preserve">Pazar günü yazılmasın </v>
      </c>
      <c r="J22" s="27"/>
      <c r="K22" s="10">
        <v>4</v>
      </c>
      <c r="L22" s="6">
        <v>4.1666666666666664E-2</v>
      </c>
    </row>
    <row r="23" spans="1:12" ht="27.95" customHeight="1" x14ac:dyDescent="0.2">
      <c r="A23" s="74">
        <v>42771</v>
      </c>
      <c r="B23" s="72" t="str">
        <f t="shared" ref="B23" si="3">TEXT(A23,"GGGG")</f>
        <v>Pazar</v>
      </c>
      <c r="C23" s="48" t="str">
        <f>VLOOKUP(K23,veri!A$1:E$986,3,TRUE)</f>
        <v>KARATAY</v>
      </c>
      <c r="D23" s="23" t="str">
        <f>VLOOKUP(K23,veri!A$1:E$986,4,TRUE)</f>
        <v>ALİ KIYAK - 531 356 14 33</v>
      </c>
      <c r="E23" s="23" t="str">
        <f>VLOOKUP(K23,veri!A$1:E$986,5,TRUE)</f>
        <v>HALİL İBRAHİM ÜREN - 542 600 22 83</v>
      </c>
      <c r="F23" s="23"/>
      <c r="G23" s="40">
        <v>0.41666666666666669</v>
      </c>
      <c r="H23" s="40">
        <f>G23+L23</f>
        <v>0.45833333333333337</v>
      </c>
      <c r="I23" s="58" t="str">
        <f>VLOOKUP(K23,veri!A$1:F$986,6,TRUE)</f>
        <v>Pazar yaz</v>
      </c>
      <c r="J23" s="3"/>
      <c r="K23" s="10">
        <v>16</v>
      </c>
      <c r="L23" s="6">
        <v>4.1666666666666664E-2</v>
      </c>
    </row>
    <row r="24" spans="1:12" ht="27.95" customHeight="1" x14ac:dyDescent="0.2">
      <c r="A24" s="74"/>
      <c r="B24" s="72"/>
      <c r="C24" s="48" t="str">
        <f>VLOOKUP(K24,veri!A$1:E$986,3,TRUE)</f>
        <v>KARATAY</v>
      </c>
      <c r="D24" s="23" t="str">
        <f>VLOOKUP(K24,veri!A$1:E$986,4,TRUE)</f>
        <v>MUHAMMED BAKİ AKDENİZ - 530 528 33 86</v>
      </c>
      <c r="E24" s="23" t="str">
        <f>VLOOKUP(K24,veri!A$1:E$986,5,TRUE)</f>
        <v>YAKUP ÇEVREN - 555 886 47 64</v>
      </c>
      <c r="F24" s="23"/>
      <c r="G24" s="40">
        <f>H23</f>
        <v>0.45833333333333337</v>
      </c>
      <c r="H24" s="40">
        <f>G24+L24</f>
        <v>0.5</v>
      </c>
      <c r="I24" s="34">
        <f>VLOOKUP(K24,veri!A$1:F$986,6,TRUE)</f>
        <v>0</v>
      </c>
      <c r="J24" s="27"/>
      <c r="K24" s="10">
        <v>8</v>
      </c>
      <c r="L24" s="6">
        <v>4.1666666666666664E-2</v>
      </c>
    </row>
    <row r="25" spans="1:12" ht="27.95" customHeight="1" x14ac:dyDescent="0.2">
      <c r="A25" s="74"/>
      <c r="B25" s="72"/>
      <c r="C25" s="48"/>
      <c r="D25" s="23"/>
      <c r="E25" s="23"/>
      <c r="F25" s="23"/>
      <c r="G25" s="64" t="s">
        <v>26</v>
      </c>
      <c r="H25" s="65"/>
      <c r="I25" s="34" t="e">
        <f>VLOOKUP(K25,veri!A$1:F$986,6,TRUE)</f>
        <v>#N/A</v>
      </c>
      <c r="J25" s="3"/>
      <c r="K25" s="3"/>
      <c r="L25" s="6">
        <v>6.25E-2</v>
      </c>
    </row>
    <row r="26" spans="1:12" ht="27.95" customHeight="1" x14ac:dyDescent="0.2">
      <c r="A26" s="74"/>
      <c r="B26" s="72"/>
      <c r="C26" s="48" t="str">
        <f>VLOOKUP(K26,veri!A$1:E$986,3,TRUE)</f>
        <v>KARATAY</v>
      </c>
      <c r="D26" s="23" t="str">
        <f>VLOOKUP(K26,veri!A$1:E$986,4,TRUE)</f>
        <v xml:space="preserve">İRFAN ÇAKAL - </v>
      </c>
      <c r="E26" s="23" t="str">
        <f>VLOOKUP(K26,veri!A$1:E$986,5,TRUE)</f>
        <v>NİYAZİ TUĞYAN - 543 462 78 83</v>
      </c>
      <c r="F26" s="23"/>
      <c r="G26" s="40">
        <f>H24+L25</f>
        <v>0.5625</v>
      </c>
      <c r="H26" s="40">
        <f>G26+L26</f>
        <v>0.60416666666666663</v>
      </c>
      <c r="I26" s="58" t="str">
        <f>VLOOKUP(K26,veri!A$1:F$986,6,TRUE)</f>
        <v>CUMA YAZMA ÖĞLEDEN ÖNCELERİ YAZ</v>
      </c>
      <c r="J26" s="27"/>
      <c r="K26" s="10">
        <v>7</v>
      </c>
      <c r="L26" s="6">
        <v>4.1666666666666664E-2</v>
      </c>
    </row>
    <row r="27" spans="1:12" ht="27.95" customHeight="1" x14ac:dyDescent="0.2">
      <c r="A27" s="74"/>
      <c r="B27" s="72"/>
      <c r="C27" s="48" t="str">
        <f>VLOOKUP(K27,veri!A$1:E$986,3,TRUE)</f>
        <v>KARATAY</v>
      </c>
      <c r="D27" s="23" t="str">
        <f>VLOOKUP(K27,veri!A$1:E$986,4,TRUE)</f>
        <v>METİN ÖZKULU - 538 718 10 79</v>
      </c>
      <c r="E27" s="23" t="str">
        <f>VLOOKUP(K27,veri!A$1:E$986,5,TRUE)</f>
        <v>ALİ İNAL - 538 644 18 75</v>
      </c>
      <c r="F27" s="23"/>
      <c r="G27" s="40">
        <f>H26</f>
        <v>0.60416666666666663</v>
      </c>
      <c r="H27" s="40">
        <f>G27+L27</f>
        <v>0.64583333333333326</v>
      </c>
      <c r="I27" s="58" t="str">
        <f>VLOOKUP(K27,veri!A$1:F$986,6,TRUE)</f>
        <v>öğleden sonraları yaz</v>
      </c>
      <c r="J27" s="27"/>
      <c r="K27" s="10">
        <v>3</v>
      </c>
      <c r="L27" s="6">
        <v>4.1666666666666664E-2</v>
      </c>
    </row>
    <row r="28" spans="1:12" ht="27.95" customHeight="1" x14ac:dyDescent="0.2">
      <c r="A28" s="74">
        <v>42772</v>
      </c>
      <c r="B28" s="72" t="str">
        <f t="shared" ref="B28" si="4">TEXT(A28,"GGGG")</f>
        <v>Pazartesi</v>
      </c>
      <c r="C28" s="48" t="str">
        <f>VLOOKUP(K28,veri!A$1:E$986,3,TRUE)</f>
        <v>KARATAY</v>
      </c>
      <c r="D28" s="23" t="str">
        <f>VLOOKUP(K28,veri!A$1:E$986,4,TRUE)</f>
        <v>ABDUSSANİT İNAN - 554 721 39 43</v>
      </c>
      <c r="E28" s="23" t="str">
        <f>VLOOKUP(K28,veri!A$1:E$986,5,TRUE)</f>
        <v>SAMİ KIZMAZ - 545 575 82 45</v>
      </c>
      <c r="F28" s="23"/>
      <c r="G28" s="40">
        <v>0.41666666666666669</v>
      </c>
      <c r="H28" s="40">
        <f>G28+L28</f>
        <v>0.45833333333333337</v>
      </c>
      <c r="I28" s="58">
        <f>VLOOKUP(K28,veri!A$1:F$986,6,TRUE)</f>
        <v>0</v>
      </c>
      <c r="J28" s="3"/>
      <c r="K28" s="10">
        <v>12</v>
      </c>
      <c r="L28" s="6">
        <v>4.1666666666666664E-2</v>
      </c>
    </row>
    <row r="29" spans="1:12" ht="27.95" customHeight="1" x14ac:dyDescent="0.2">
      <c r="A29" s="74"/>
      <c r="B29" s="72"/>
      <c r="C29" s="48" t="str">
        <f>VLOOKUP(K29,veri!A$1:E$986,3,TRUE)</f>
        <v>KARATAY</v>
      </c>
      <c r="D29" s="23" t="str">
        <f>VLOOKUP(K29,veri!A$1:E$986,4,TRUE)</f>
        <v>DURMUŞ ALİ MUTLU - 533 815 27 15</v>
      </c>
      <c r="E29" s="23" t="str">
        <f>VLOOKUP(K29,veri!A$1:E$986,5,TRUE)</f>
        <v>İDRİS ERDOĞAN - 535 884 55 45</v>
      </c>
      <c r="F29" s="23"/>
      <c r="G29" s="40">
        <f>H28</f>
        <v>0.45833333333333337</v>
      </c>
      <c r="H29" s="40">
        <f>G29+L29</f>
        <v>0.5</v>
      </c>
      <c r="I29" s="34">
        <f>VLOOKUP(K29,veri!A$1:F$986,6,TRUE)</f>
        <v>0</v>
      </c>
      <c r="J29" s="27"/>
      <c r="K29" s="10">
        <v>10</v>
      </c>
      <c r="L29" s="6">
        <v>4.1666666666666664E-2</v>
      </c>
    </row>
    <row r="30" spans="1:12" ht="27.95" customHeight="1" x14ac:dyDescent="0.2">
      <c r="A30" s="74"/>
      <c r="B30" s="72"/>
      <c r="C30" s="48"/>
      <c r="D30" s="23"/>
      <c r="E30" s="23"/>
      <c r="F30" s="23"/>
      <c r="G30" s="64" t="s">
        <v>26</v>
      </c>
      <c r="H30" s="65"/>
      <c r="I30" s="34" t="e">
        <f>VLOOKUP(K30,veri!A$1:F$986,6,TRUE)</f>
        <v>#N/A</v>
      </c>
      <c r="J30" s="3"/>
      <c r="K30" s="3"/>
      <c r="L30" s="6">
        <v>6.25E-2</v>
      </c>
    </row>
    <row r="31" spans="1:12" ht="27.95" customHeight="1" x14ac:dyDescent="0.2">
      <c r="A31" s="74"/>
      <c r="B31" s="72"/>
      <c r="C31" s="48" t="str">
        <f>VLOOKUP(K31,veri!A$1:E$986,3,TRUE)</f>
        <v>KARATAY</v>
      </c>
      <c r="D31" s="23" t="str">
        <f>VLOOKUP(K31,veri!A$1:E$986,4,TRUE)</f>
        <v>H. İBRAHİM YUMUŞAK - 537 923 11 33</v>
      </c>
      <c r="E31" s="23" t="str">
        <f>VLOOKUP(K31,veri!A$1:E$986,5,TRUE)</f>
        <v>MAHMUT SAMİ ÜNLÜ - 555 249 26 88</v>
      </c>
      <c r="F31" s="23"/>
      <c r="G31" s="40">
        <f>H29+L30</f>
        <v>0.5625</v>
      </c>
      <c r="H31" s="40">
        <f>G31+L31</f>
        <v>0.60416666666666663</v>
      </c>
      <c r="I31" s="34">
        <f>VLOOKUP(K31,veri!A$1:F$986,6,TRUE)</f>
        <v>0</v>
      </c>
      <c r="J31" s="27"/>
      <c r="K31" s="10">
        <v>11</v>
      </c>
      <c r="L31" s="6">
        <v>4.1666666666666664E-2</v>
      </c>
    </row>
    <row r="32" spans="1:12" ht="27.95" customHeight="1" x14ac:dyDescent="0.2">
      <c r="A32" s="74"/>
      <c r="B32" s="72"/>
      <c r="C32" s="48" t="str">
        <f>VLOOKUP(K32,veri!A$1:E$986,3,TRUE)</f>
        <v>KARATAY</v>
      </c>
      <c r="D32" s="23" t="str">
        <f>VLOOKUP(K32,veri!A$1:E$986,4,TRUE)</f>
        <v>YAVUZ SELİM CEYLAN - 537 316 10 79</v>
      </c>
      <c r="E32" s="23" t="str">
        <f>VLOOKUP(K32,veri!A$1:E$986,5,TRUE)</f>
        <v>MUSTAFA KESEK - 506 391 75 60</v>
      </c>
      <c r="F32" s="23"/>
      <c r="G32" s="40">
        <f>H31</f>
        <v>0.60416666666666663</v>
      </c>
      <c r="H32" s="40">
        <f>G32+L32</f>
        <v>0.64583333333333326</v>
      </c>
      <c r="I32" s="58" t="str">
        <f>VLOOKUP(K32,veri!A$1:F$986,6,TRUE)</f>
        <v>Cumartesi - Pazar yazma --öğleden sonra  3 den SONRA yazılacak</v>
      </c>
      <c r="J32" s="27"/>
      <c r="K32" s="10">
        <v>9</v>
      </c>
      <c r="L32" s="6">
        <v>4.1666666666666664E-2</v>
      </c>
    </row>
    <row r="33" spans="1:12" ht="27.95" customHeight="1" x14ac:dyDescent="0.2">
      <c r="A33" s="74">
        <v>42773</v>
      </c>
      <c r="B33" s="72" t="str">
        <f t="shared" ref="B33" si="5">TEXT(A33,"GGGG")</f>
        <v>Salı</v>
      </c>
      <c r="C33" s="48" t="str">
        <f>VLOOKUP(K33,veri!A$1:E$986,3,TRUE)</f>
        <v>KARATAY</v>
      </c>
      <c r="D33" s="23" t="str">
        <f>VLOOKUP(K33,veri!A$1:E$986,4,TRUE)</f>
        <v>HÜSEYİN ÜNLÜ - 542 393 83 66</v>
      </c>
      <c r="E33" s="23" t="str">
        <f>VLOOKUP(K33,veri!A$1:E$986,5,TRUE)</f>
        <v>EROL KAYA - 534 218 57 87</v>
      </c>
      <c r="F33" s="23"/>
      <c r="G33" s="40">
        <v>0.41666666666666669</v>
      </c>
      <c r="H33" s="40">
        <f>G33+L33</f>
        <v>0.45833333333333337</v>
      </c>
      <c r="I33" s="34">
        <f>VLOOKUP(K33,veri!A$1:F$986,6,TRUE)</f>
        <v>0</v>
      </c>
      <c r="J33" s="3"/>
      <c r="K33" s="10">
        <v>13</v>
      </c>
      <c r="L33" s="6">
        <v>4.1666666666666664E-2</v>
      </c>
    </row>
    <row r="34" spans="1:12" ht="27.95" customHeight="1" x14ac:dyDescent="0.2">
      <c r="A34" s="74"/>
      <c r="B34" s="72"/>
      <c r="C34" s="48" t="str">
        <f>VLOOKUP(K34,veri!A$1:E$986,3,TRUE)</f>
        <v>KARATAY</v>
      </c>
      <c r="D34" s="23" t="str">
        <f>VLOOKUP(K34,veri!A$1:E$986,4,TRUE)</f>
        <v>MAHMUT SAMİ ÜNLÜ - 555 249 26 88</v>
      </c>
      <c r="E34" s="23" t="str">
        <f>VLOOKUP(K34,veri!A$1:E$986,5,TRUE)</f>
        <v>H. İBRAHİM YUMUŞAK - 537 923 11 33</v>
      </c>
      <c r="F34" s="23"/>
      <c r="G34" s="40">
        <f>H33</f>
        <v>0.45833333333333337</v>
      </c>
      <c r="H34" s="40">
        <f>G34+L34</f>
        <v>0.5</v>
      </c>
      <c r="I34" s="34">
        <f>VLOOKUP(K34,veri!A$1:F$986,6,TRUE)</f>
        <v>0</v>
      </c>
      <c r="J34" s="27"/>
      <c r="K34" s="10">
        <v>26</v>
      </c>
      <c r="L34" s="6">
        <v>4.1666666666666664E-2</v>
      </c>
    </row>
    <row r="35" spans="1:12" ht="27.95" customHeight="1" x14ac:dyDescent="0.2">
      <c r="A35" s="74"/>
      <c r="B35" s="72"/>
      <c r="C35" s="48"/>
      <c r="D35" s="23"/>
      <c r="E35" s="23"/>
      <c r="F35" s="23"/>
      <c r="G35" s="64" t="s">
        <v>26</v>
      </c>
      <c r="H35" s="65"/>
      <c r="I35" s="34" t="e">
        <f>VLOOKUP(K35,veri!A$1:F$986,6,TRUE)</f>
        <v>#N/A</v>
      </c>
      <c r="J35" s="3"/>
      <c r="K35" s="3"/>
      <c r="L35" s="6">
        <v>6.25E-2</v>
      </c>
    </row>
    <row r="36" spans="1:12" ht="27.95" customHeight="1" x14ac:dyDescent="0.2">
      <c r="A36" s="74"/>
      <c r="B36" s="72"/>
      <c r="C36" s="48" t="str">
        <f>VLOOKUP(K36,veri!A$1:E$986,3,TRUE)</f>
        <v>KARATAY</v>
      </c>
      <c r="D36" s="23" t="str">
        <f>VLOOKUP(K36,veri!A$1:E$986,4,TRUE)</f>
        <v>HÜSEYİN KURŞUNMADEN - 506 558 01 48</v>
      </c>
      <c r="E36" s="23" t="str">
        <f>VLOOKUP(K36,veri!A$1:E$986,5,TRUE)</f>
        <v>ALİ ERDOĞAN - 536 934 83 55</v>
      </c>
      <c r="F36" s="23"/>
      <c r="G36" s="40">
        <f>H34+L35</f>
        <v>0.5625</v>
      </c>
      <c r="H36" s="40">
        <f>G36+L36</f>
        <v>0.60416666666666663</v>
      </c>
      <c r="I36" s="58" t="str">
        <f>VLOOKUP(K36,veri!A$1:F$986,6,TRUE)</f>
        <v>Pazar yazma</v>
      </c>
      <c r="J36" s="27"/>
      <c r="K36" s="10">
        <v>15</v>
      </c>
      <c r="L36" s="6">
        <v>4.1666666666666664E-2</v>
      </c>
    </row>
    <row r="37" spans="1:12" ht="27.95" customHeight="1" x14ac:dyDescent="0.2">
      <c r="A37" s="74"/>
      <c r="B37" s="72"/>
      <c r="C37" s="48" t="str">
        <f>VLOOKUP(K37,veri!A$1:E$986,3,TRUE)</f>
        <v>KARATAY</v>
      </c>
      <c r="D37" s="23" t="str">
        <f>VLOOKUP(K37,veri!A$1:E$986,4,TRUE)</f>
        <v>ALİ İNAL - 538 644 18 75</v>
      </c>
      <c r="E37" s="23" t="str">
        <f>VLOOKUP(K37,veri!A$1:E$986,5,TRUE)</f>
        <v>METİN ÖZKULU - 538 718 10 79</v>
      </c>
      <c r="F37" s="23"/>
      <c r="G37" s="40">
        <f>H36</f>
        <v>0.60416666666666663</v>
      </c>
      <c r="H37" s="40">
        <f>G37+L37</f>
        <v>0.64583333333333326</v>
      </c>
      <c r="I37" s="58" t="str">
        <f>VLOOKUP(K37,veri!A$1:F$986,6,TRUE)</f>
        <v>PAZAR YAZMA ÖĞLEDEN SONRALARI YAZ</v>
      </c>
      <c r="J37" s="27"/>
      <c r="K37" s="10">
        <v>18</v>
      </c>
      <c r="L37" s="6">
        <v>4.1666666666666664E-2</v>
      </c>
    </row>
    <row r="38" spans="1:12" ht="27.95" customHeight="1" x14ac:dyDescent="0.2">
      <c r="A38" s="74">
        <v>42774</v>
      </c>
      <c r="B38" s="72" t="str">
        <f t="shared" ref="B38" si="6">TEXT(A38,"GGGG")</f>
        <v>Çarşamba</v>
      </c>
      <c r="C38" s="48" t="str">
        <f>VLOOKUP(K38,veri!A$1:E$986,3,TRUE)</f>
        <v>KARATAY</v>
      </c>
      <c r="D38" s="23" t="str">
        <f>VLOOKUP(K38,veri!A$1:E$986,4,TRUE)</f>
        <v>MUHAMMET AKSAK - 532 590 42 05</v>
      </c>
      <c r="E38" s="23" t="str">
        <f>VLOOKUP(K38,veri!A$1:E$986,5,TRUE)</f>
        <v>Y. KASIM ASLANBOĞA -05399630898</v>
      </c>
      <c r="F38" s="23"/>
      <c r="G38" s="40">
        <v>0.41666666666666669</v>
      </c>
      <c r="H38" s="40">
        <f>G38+L38</f>
        <v>0.45833333333333337</v>
      </c>
      <c r="I38" s="34">
        <f>VLOOKUP(K38,veri!A$1:F$986,6,TRUE)</f>
        <v>0</v>
      </c>
      <c r="J38" s="3"/>
      <c r="K38" s="10">
        <v>17</v>
      </c>
      <c r="L38" s="6">
        <v>4.1666666666666664E-2</v>
      </c>
    </row>
    <row r="39" spans="1:12" ht="27.95" customHeight="1" x14ac:dyDescent="0.2">
      <c r="A39" s="74"/>
      <c r="B39" s="72"/>
      <c r="C39" s="48" t="str">
        <f>VLOOKUP(K39,veri!A$1:E$986,3,TRUE)</f>
        <v>KARATAY</v>
      </c>
      <c r="D39" s="23" t="str">
        <f>VLOOKUP(K39,veri!A$1:E$986,4,TRUE)</f>
        <v>HASAN ÇİFTÇİ - 555 682 27 95</v>
      </c>
      <c r="E39" s="23" t="str">
        <f>VLOOKUP(K39,veri!A$1:E$986,5,TRUE)</f>
        <v>OSMAN İYİŞENYÜREK - 554 471 06 75</v>
      </c>
      <c r="F39" s="23"/>
      <c r="G39" s="40">
        <f>H38</f>
        <v>0.45833333333333337</v>
      </c>
      <c r="H39" s="40">
        <f>G39+L39</f>
        <v>0.5</v>
      </c>
      <c r="I39" s="58">
        <f>VLOOKUP(K39,veri!A$1:F$986,6,TRUE)</f>
        <v>0</v>
      </c>
      <c r="J39" s="27"/>
      <c r="K39" s="10">
        <v>5</v>
      </c>
      <c r="L39" s="6">
        <v>4.1666666666666664E-2</v>
      </c>
    </row>
    <row r="40" spans="1:12" ht="27.95" customHeight="1" x14ac:dyDescent="0.2">
      <c r="A40" s="74"/>
      <c r="B40" s="72"/>
      <c r="C40" s="48"/>
      <c r="D40" s="23"/>
      <c r="E40" s="23"/>
      <c r="F40" s="23"/>
      <c r="G40" s="64" t="s">
        <v>26</v>
      </c>
      <c r="H40" s="65"/>
      <c r="I40" s="34" t="e">
        <f>VLOOKUP(K40,veri!A$1:F$986,6,TRUE)</f>
        <v>#N/A</v>
      </c>
      <c r="J40" s="3"/>
      <c r="K40" s="3"/>
      <c r="L40" s="6">
        <v>6.25E-2</v>
      </c>
    </row>
    <row r="41" spans="1:12" ht="27.95" customHeight="1" x14ac:dyDescent="0.2">
      <c r="A41" s="74"/>
      <c r="B41" s="72"/>
      <c r="C41" s="48" t="str">
        <f>VLOOKUP(K41,veri!A$1:E$986,3,TRUE)</f>
        <v>KARATAY</v>
      </c>
      <c r="D41" s="23" t="str">
        <f>VLOOKUP(K41,veri!A$1:E$986,4,TRUE)</f>
        <v>MUSA ATCI - 533 553 54 86</v>
      </c>
      <c r="E41" s="23" t="str">
        <f>VLOOKUP(K41,veri!A$1:E$986,5,TRUE)</f>
        <v>MUSTAFA BABAT - 539 881 39 88</v>
      </c>
      <c r="F41" s="23"/>
      <c r="G41" s="40">
        <f>H39+L40</f>
        <v>0.5625</v>
      </c>
      <c r="H41" s="40">
        <f>G41+L41</f>
        <v>0.60416666666666663</v>
      </c>
      <c r="I41" s="34">
        <f>VLOOKUP(K41,veri!A$1:F$986,6,TRUE)</f>
        <v>0</v>
      </c>
      <c r="J41" s="27"/>
      <c r="K41" s="10">
        <v>19</v>
      </c>
      <c r="L41" s="6">
        <v>4.1666666666666664E-2</v>
      </c>
    </row>
    <row r="42" spans="1:12" ht="27.95" customHeight="1" x14ac:dyDescent="0.2">
      <c r="A42" s="74"/>
      <c r="B42" s="72"/>
      <c r="C42" s="48" t="str">
        <f>VLOOKUP(K42,veri!A$1:E$986,3,TRUE)</f>
        <v>KARATAY</v>
      </c>
      <c r="D42" s="23" t="str">
        <f>VLOOKUP(K42,veri!A$1:E$986,4,TRUE)</f>
        <v>SAMİ KIZMAZ - 545 575 82 45</v>
      </c>
      <c r="E42" s="23" t="str">
        <f>VLOOKUP(K42,veri!A$1:E$986,5,TRUE)</f>
        <v>ABDUSSANİT İNAN - 554 721 39 43</v>
      </c>
      <c r="F42" s="23"/>
      <c r="G42" s="40">
        <f>H41</f>
        <v>0.60416666666666663</v>
      </c>
      <c r="H42" s="40">
        <f>G42+L42</f>
        <v>0.64583333333333326</v>
      </c>
      <c r="I42" s="34">
        <f>VLOOKUP(K42,veri!A$1:F$986,6,TRUE)</f>
        <v>0</v>
      </c>
      <c r="J42" s="27"/>
      <c r="K42" s="10">
        <v>27</v>
      </c>
      <c r="L42" s="6">
        <v>4.1666666666666664E-2</v>
      </c>
    </row>
    <row r="43" spans="1:12" ht="27.95" customHeight="1" x14ac:dyDescent="0.2">
      <c r="A43" s="74">
        <v>42775</v>
      </c>
      <c r="B43" s="72" t="str">
        <f t="shared" ref="B43" si="7">TEXT(A43,"GGGG")</f>
        <v>Perşembe</v>
      </c>
      <c r="C43" s="48" t="str">
        <f>VLOOKUP(K43,veri!A$1:E$986,3,TRUE)</f>
        <v>KARATAY</v>
      </c>
      <c r="D43" s="23" t="str">
        <f>VLOOKUP(K43,veri!A$1:E$986,4,TRUE)</f>
        <v>ORHAN ŞİMŞEK - 543 480 64 93</v>
      </c>
      <c r="E43" s="23" t="str">
        <f>VLOOKUP(K43,veri!A$1:E$986,5,TRUE)</f>
        <v>MUSTAFA CAN - 537 775 84 57</v>
      </c>
      <c r="F43" s="23"/>
      <c r="G43" s="40">
        <v>0.41666666666666669</v>
      </c>
      <c r="H43" s="40">
        <f>G43+L43</f>
        <v>0.45833333333333337</v>
      </c>
      <c r="I43" s="34">
        <f>VLOOKUP(K43,veri!A$1:F$986,6,TRUE)</f>
        <v>0</v>
      </c>
      <c r="J43" s="3"/>
      <c r="K43" s="10">
        <v>21</v>
      </c>
      <c r="L43" s="6">
        <v>4.1666666666666664E-2</v>
      </c>
    </row>
    <row r="44" spans="1:12" ht="27.95" customHeight="1" x14ac:dyDescent="0.2">
      <c r="A44" s="74"/>
      <c r="B44" s="72"/>
      <c r="C44" s="48" t="str">
        <f>VLOOKUP(K44,veri!A$1:E$986,3,TRUE)</f>
        <v>KARATAY</v>
      </c>
      <c r="D44" s="23" t="str">
        <f>VLOOKUP(K44,veri!A$1:E$986,4,TRUE)</f>
        <v>NİYAZİ TUĞYAN - 543 462 78 83</v>
      </c>
      <c r="E44" s="23" t="str">
        <f>VLOOKUP(K44,veri!A$1:E$986,5,TRUE)</f>
        <v xml:space="preserve">İRFAN ÇAKAL - </v>
      </c>
      <c r="F44" s="23"/>
      <c r="G44" s="40">
        <f>H43</f>
        <v>0.45833333333333337</v>
      </c>
      <c r="H44" s="40">
        <f>G44+L44</f>
        <v>0.5</v>
      </c>
      <c r="I44" s="34">
        <f>VLOOKUP(K44,veri!A$1:F$986,6,TRUE)</f>
        <v>0</v>
      </c>
      <c r="J44" s="27"/>
      <c r="K44" s="10">
        <v>22</v>
      </c>
      <c r="L44" s="6">
        <v>4.1666666666666664E-2</v>
      </c>
    </row>
    <row r="45" spans="1:12" ht="27.95" customHeight="1" x14ac:dyDescent="0.2">
      <c r="A45" s="74"/>
      <c r="B45" s="72"/>
      <c r="C45" s="48"/>
      <c r="D45" s="23"/>
      <c r="E45" s="23"/>
      <c r="F45" s="23"/>
      <c r="G45" s="64" t="s">
        <v>26</v>
      </c>
      <c r="H45" s="65"/>
      <c r="I45" s="34" t="e">
        <f>VLOOKUP(K45,veri!A$1:F$986,6,TRUE)</f>
        <v>#N/A</v>
      </c>
      <c r="J45" s="3"/>
      <c r="K45" s="3"/>
      <c r="L45" s="6">
        <v>6.25E-2</v>
      </c>
    </row>
    <row r="46" spans="1:12" ht="27.95" customHeight="1" x14ac:dyDescent="0.2">
      <c r="A46" s="74"/>
      <c r="B46" s="72"/>
      <c r="C46" s="48" t="str">
        <f>VLOOKUP(K46,veri!A$1:E$986,3,TRUE)</f>
        <v>KARATAY</v>
      </c>
      <c r="D46" s="23" t="str">
        <f>VLOOKUP(K46,veri!A$1:E$986,4,TRUE)</f>
        <v>YAKUP ÇEVREN - 555 886 47 64</v>
      </c>
      <c r="E46" s="23" t="str">
        <f>VLOOKUP(K46,veri!A$1:E$986,5,TRUE)</f>
        <v>MUHAMMED BAKİ AKDENİZ - 530 528 33 86</v>
      </c>
      <c r="F46" s="23"/>
      <c r="G46" s="40">
        <f>H44+L45</f>
        <v>0.5625</v>
      </c>
      <c r="H46" s="40">
        <f>G46+L46</f>
        <v>0.60416666666666663</v>
      </c>
      <c r="I46" s="34">
        <f>VLOOKUP(K46,veri!A$1:F$986,6,TRUE)</f>
        <v>0</v>
      </c>
      <c r="J46" s="27"/>
      <c r="K46" s="10">
        <v>23</v>
      </c>
      <c r="L46" s="6">
        <v>4.1666666666666664E-2</v>
      </c>
    </row>
    <row r="47" spans="1:12" ht="27.95" customHeight="1" x14ac:dyDescent="0.2">
      <c r="A47" s="74"/>
      <c r="B47" s="72"/>
      <c r="C47" s="48" t="str">
        <f>VLOOKUP(K47,veri!A$1:E$986,3,TRUE)</f>
        <v>KARATAY</v>
      </c>
      <c r="D47" s="23" t="str">
        <f>VLOOKUP(K47,veri!A$1:E$986,4,TRUE)</f>
        <v>MUSTAFA KESEK - 506 391 75 60</v>
      </c>
      <c r="E47" s="23" t="str">
        <f>VLOOKUP(K47,veri!A$1:E$986,5,TRUE)</f>
        <v>YAVUZ SELİM CEYLAN - 537 316 10 79</v>
      </c>
      <c r="F47" s="23"/>
      <c r="G47" s="40">
        <f>H46</f>
        <v>0.60416666666666663</v>
      </c>
      <c r="H47" s="40">
        <f>G47+L47</f>
        <v>0.64583333333333326</v>
      </c>
      <c r="I47" s="58" t="str">
        <f>VLOOKUP(K47,veri!A$1:F$986,6,TRUE)</f>
        <v>Hafız Çalıştırıyor Öğleden Sonra Yazılacak</v>
      </c>
      <c r="J47" s="27"/>
      <c r="K47" s="10">
        <v>24</v>
      </c>
      <c r="L47" s="6">
        <v>4.1666666666666664E-2</v>
      </c>
    </row>
    <row r="48" spans="1:12" ht="27.95" customHeight="1" x14ac:dyDescent="0.2">
      <c r="A48" s="74">
        <v>42776</v>
      </c>
      <c r="B48" s="72" t="str">
        <f t="shared" ref="B48" si="8">TEXT(A48,"GGGG")</f>
        <v>Cuma</v>
      </c>
      <c r="C48" s="48" t="str">
        <f>VLOOKUP(K48,veri!A$1:E$986,3,TRUE)</f>
        <v>KARATAY</v>
      </c>
      <c r="D48" s="23" t="str">
        <f>VLOOKUP(K48,veri!A$1:E$986,4,TRUE)</f>
        <v>OSMAN İYİŞENYÜREK - 554 471 06 75</v>
      </c>
      <c r="E48" s="23" t="str">
        <f>VLOOKUP(K48,veri!A$1:E$986,5,TRUE)</f>
        <v>HASAN ÇİFTÇİ - 555 682 27 95</v>
      </c>
      <c r="F48" s="23"/>
      <c r="G48" s="40">
        <v>0.41666666666666669</v>
      </c>
      <c r="H48" s="40">
        <f>G48+L48</f>
        <v>0.45833333333333337</v>
      </c>
      <c r="I48" s="58" t="str">
        <f>VLOOKUP(K48,veri!A$1:F$986,6,TRUE)</f>
        <v>Cuma öncesi yaz Pazar yazma</v>
      </c>
      <c r="J48" s="3"/>
      <c r="K48" s="10">
        <v>20</v>
      </c>
      <c r="L48" s="6">
        <v>4.1666666666666664E-2</v>
      </c>
    </row>
    <row r="49" spans="1:12" ht="27.95" customHeight="1" x14ac:dyDescent="0.2">
      <c r="A49" s="74"/>
      <c r="B49" s="72"/>
      <c r="C49" s="48" t="str">
        <f>VLOOKUP(K49,veri!A$1:E$986,3,TRUE)</f>
        <v>KARATAY</v>
      </c>
      <c r="D49" s="23" t="str">
        <f>VLOOKUP(K49,veri!A$1:E$986,4,TRUE)</f>
        <v>İSMAİL HALICI - 533 934 66 44</v>
      </c>
      <c r="E49" s="23" t="str">
        <f>VLOOKUP(K49,veri!A$1:E$986,5,TRUE)</f>
        <v>YAKUP ÖNDER - 537 236 06 41</v>
      </c>
      <c r="F49" s="23"/>
      <c r="G49" s="40">
        <f>H48</f>
        <v>0.45833333333333337</v>
      </c>
      <c r="H49" s="40">
        <f>G49+L49</f>
        <v>0.5</v>
      </c>
      <c r="I49" s="58" t="str">
        <f>VLOOKUP(K49,veri!A$1:F$986,6,TRUE)</f>
        <v>Cuma öncesi yaz</v>
      </c>
      <c r="J49" s="27"/>
      <c r="K49" s="10">
        <v>14</v>
      </c>
      <c r="L49" s="6">
        <v>4.1666666666666664E-2</v>
      </c>
    </row>
    <row r="50" spans="1:12" ht="27.95" customHeight="1" x14ac:dyDescent="0.2">
      <c r="A50" s="74"/>
      <c r="B50" s="72"/>
      <c r="C50" s="48"/>
      <c r="D50" s="23"/>
      <c r="E50" s="23"/>
      <c r="F50" s="23"/>
      <c r="G50" s="64" t="s">
        <v>26</v>
      </c>
      <c r="H50" s="65"/>
      <c r="I50" s="34" t="e">
        <f>VLOOKUP(K50,veri!A$1:F$986,6,TRUE)</f>
        <v>#N/A</v>
      </c>
      <c r="J50" s="3"/>
      <c r="K50" s="3"/>
      <c r="L50" s="6">
        <v>6.25E-2</v>
      </c>
    </row>
    <row r="51" spans="1:12" ht="27.95" customHeight="1" x14ac:dyDescent="0.2">
      <c r="A51" s="74"/>
      <c r="B51" s="72"/>
      <c r="C51" s="48" t="str">
        <f>VLOOKUP(K51,veri!A$1:E$986,3,TRUE)</f>
        <v>KARATAY</v>
      </c>
      <c r="D51" s="23" t="str">
        <f>VLOOKUP(K51,veri!A$1:E$986,4,TRUE)</f>
        <v>Y. KASIM ASLANBOĞA -05399630898</v>
      </c>
      <c r="E51" s="23" t="str">
        <f>VLOOKUP(K51,veri!A$1:E$986,5,TRUE)</f>
        <v>MUHAMMET AKSAK - 532 590 42 05</v>
      </c>
      <c r="F51" s="23"/>
      <c r="G51" s="40">
        <f>H49+L50</f>
        <v>0.5625</v>
      </c>
      <c r="H51" s="40">
        <f>G51+L51</f>
        <v>0.60416666666666663</v>
      </c>
      <c r="I51" s="58" t="str">
        <f>VLOOKUP(K51,veri!A$1:F$986,6,TRUE)</f>
        <v xml:space="preserve">Cuma yaz </v>
      </c>
      <c r="J51" s="27"/>
      <c r="K51" s="10">
        <v>2</v>
      </c>
      <c r="L51" s="6">
        <v>4.1666666666666664E-2</v>
      </c>
    </row>
    <row r="52" spans="1:12" ht="27.95" customHeight="1" x14ac:dyDescent="0.2">
      <c r="A52" s="74"/>
      <c r="B52" s="72"/>
      <c r="C52" s="48" t="str">
        <f>VLOOKUP(K52,veri!A$1:E$986,3,TRUE)</f>
        <v>KARATAY</v>
      </c>
      <c r="D52" s="23" t="str">
        <f>VLOOKUP(K52,veri!A$1:E$986,4,TRUE)</f>
        <v>YAKUP ÖNDER - 537 236 06 41</v>
      </c>
      <c r="E52" s="23" t="str">
        <f>VLOOKUP(K52,veri!A$1:E$986,5,TRUE)</f>
        <v>İSMAİL HALICI - 533 934 66 44</v>
      </c>
      <c r="F52" s="23"/>
      <c r="G52" s="40">
        <f>H51</f>
        <v>0.60416666666666663</v>
      </c>
      <c r="H52" s="40">
        <f>G52+L52</f>
        <v>0.64583333333333326</v>
      </c>
      <c r="I52" s="34">
        <f>VLOOKUP(K52,veri!A$1:F$986,6,TRUE)</f>
        <v>0</v>
      </c>
      <c r="J52" s="27"/>
      <c r="K52" s="10">
        <v>29</v>
      </c>
      <c r="L52" s="6">
        <v>4.1666666666666664E-2</v>
      </c>
    </row>
    <row r="53" spans="1:12" ht="27.95" customHeight="1" x14ac:dyDescent="0.2">
      <c r="A53" s="74">
        <v>42777</v>
      </c>
      <c r="B53" s="72" t="str">
        <f t="shared" ref="B53" si="9">TEXT(A53,"GGGG")</f>
        <v>Cumartesi</v>
      </c>
      <c r="C53" s="48" t="str">
        <f>VLOOKUP(K53,veri!A$1:E$986,3,TRUE)</f>
        <v>MERAM</v>
      </c>
      <c r="D53" s="23" t="str">
        <f>VLOOKUP(K53,veri!A$1:E$986,4,TRUE)</f>
        <v>BEKİR SİVRİKAYA - 537 664 42 34</v>
      </c>
      <c r="E53" s="23" t="str">
        <f>VLOOKUP(K53,veri!A$1:E$986,5,TRUE)</f>
        <v>LÜTFİ İHSAN KOZAK - 538 091 83 03</v>
      </c>
      <c r="F53" s="23"/>
      <c r="G53" s="40">
        <v>0.41666666666666669</v>
      </c>
      <c r="H53" s="40">
        <f>G53+L53</f>
        <v>0.45833333333333337</v>
      </c>
      <c r="I53" s="58" t="str">
        <f>VLOOKUP(K53,veri!A$1:F$986,6,TRUE)</f>
        <v>Cuma-Cumartesi sabah yaz</v>
      </c>
      <c r="J53" s="3"/>
      <c r="K53" s="10">
        <v>39</v>
      </c>
      <c r="L53" s="6">
        <v>4.1666666666666664E-2</v>
      </c>
    </row>
    <row r="54" spans="1:12" ht="27.95" customHeight="1" x14ac:dyDescent="0.2">
      <c r="A54" s="74"/>
      <c r="B54" s="72"/>
      <c r="C54" s="48" t="str">
        <f>VLOOKUP(K54,veri!A$1:E$986,3,TRUE)</f>
        <v>MERAM</v>
      </c>
      <c r="D54" s="23" t="str">
        <f>VLOOKUP(K54,veri!A$1:E$986,4,TRUE)</f>
        <v>MAHMUT HAKKI BAYIR - 535 882 21 69</v>
      </c>
      <c r="E54" s="23" t="str">
        <f>VLOOKUP(K54,veri!A$1:E$986,5,TRUE)</f>
        <v>HALİL ELMA - 536 633 51 83</v>
      </c>
      <c r="F54" s="23"/>
      <c r="G54" s="40">
        <f>H53</f>
        <v>0.45833333333333337</v>
      </c>
      <c r="H54" s="40">
        <f>G54+L54</f>
        <v>0.5</v>
      </c>
      <c r="I54" s="58" t="str">
        <f>VLOOKUP(K54,veri!A$1:F$986,6,TRUE)</f>
        <v>Cumartesi yaz</v>
      </c>
      <c r="J54" s="27"/>
      <c r="K54" s="10">
        <v>41</v>
      </c>
      <c r="L54" s="6">
        <v>4.1666666666666664E-2</v>
      </c>
    </row>
    <row r="55" spans="1:12" ht="27.95" customHeight="1" x14ac:dyDescent="0.2">
      <c r="A55" s="74"/>
      <c r="B55" s="72"/>
      <c r="C55" s="48"/>
      <c r="D55" s="23"/>
      <c r="E55" s="23"/>
      <c r="F55" s="23"/>
      <c r="G55" s="64" t="s">
        <v>26</v>
      </c>
      <c r="H55" s="65"/>
      <c r="I55" s="34" t="e">
        <f>VLOOKUP(K55,veri!A$1:F$986,6,TRUE)</f>
        <v>#N/A</v>
      </c>
      <c r="J55" s="3"/>
      <c r="K55" s="3"/>
      <c r="L55" s="6">
        <v>6.25E-2</v>
      </c>
    </row>
    <row r="56" spans="1:12" ht="27.95" customHeight="1" x14ac:dyDescent="0.2">
      <c r="A56" s="74"/>
      <c r="B56" s="72"/>
      <c r="C56" s="48" t="str">
        <f>VLOOKUP(K56,veri!A$1:E$986,3,TRUE)</f>
        <v>MERAM</v>
      </c>
      <c r="D56" s="23" t="str">
        <f>VLOOKUP(K56,veri!A$1:E$986,4,TRUE)</f>
        <v>EBUBEKİR AK - 530 561 92 98</v>
      </c>
      <c r="E56" s="23" t="str">
        <f>VLOOKUP(K56,veri!A$1:E$986,5,TRUE)</f>
        <v>OSMAN ALTUN - 546 445 43 27</v>
      </c>
      <c r="F56" s="23"/>
      <c r="G56" s="40">
        <f>H54+L55</f>
        <v>0.5625</v>
      </c>
      <c r="H56" s="40">
        <f>G56+L56</f>
        <v>0.60416666666666663</v>
      </c>
      <c r="I56" s="58" t="str">
        <f>VLOOKUP(K56,veri!A$1:F$986,6,TRUE)</f>
        <v>Cuma, Pazar yazma</v>
      </c>
      <c r="J56" s="27"/>
      <c r="K56" s="10">
        <v>31</v>
      </c>
      <c r="L56" s="6">
        <v>4.1666666666666664E-2</v>
      </c>
    </row>
    <row r="57" spans="1:12" ht="27.95" customHeight="1" x14ac:dyDescent="0.2">
      <c r="A57" s="74"/>
      <c r="B57" s="72"/>
      <c r="C57" s="48" t="str">
        <f>VLOOKUP(K57,veri!A$1:E$986,3,TRUE)</f>
        <v>MERAM</v>
      </c>
      <c r="D57" s="23" t="str">
        <f>VLOOKUP(K57,veri!A$1:E$986,4,TRUE)</f>
        <v>SEYİT EBREN - 535 778 81 38</v>
      </c>
      <c r="E57" s="23" t="str">
        <f>VLOOKUP(K57,veri!A$1:E$986,5,TRUE)</f>
        <v>YUNUS ERASLAN-5554924501</v>
      </c>
      <c r="F57" s="23"/>
      <c r="G57" s="40">
        <f>H56</f>
        <v>0.60416666666666663</v>
      </c>
      <c r="H57" s="40">
        <f>G57+L57</f>
        <v>0.64583333333333326</v>
      </c>
      <c r="I57" s="58" t="str">
        <f>VLOOKUP(K57,veri!A$1:F$986,6,TRUE)</f>
        <v>ikindiden sonra yaz Pazar yazma</v>
      </c>
      <c r="J57" s="27"/>
      <c r="K57" s="10">
        <v>33</v>
      </c>
      <c r="L57" s="6">
        <v>4.1666666666666664E-2</v>
      </c>
    </row>
    <row r="58" spans="1:12" ht="27.95" customHeight="1" x14ac:dyDescent="0.2">
      <c r="A58" s="74">
        <v>42778</v>
      </c>
      <c r="B58" s="72" t="str">
        <f t="shared" ref="B58" si="10">TEXT(A58,"GGGG")</f>
        <v>Pazar</v>
      </c>
      <c r="C58" s="48" t="str">
        <f>VLOOKUP(K58,veri!A$1:E$986,3,TRUE)</f>
        <v>KARATAY</v>
      </c>
      <c r="D58" s="23" t="str">
        <f>VLOOKUP(K58,veri!A$1:E$986,4,TRUE)</f>
        <v>EROL KAYA - 534 218 57 87</v>
      </c>
      <c r="E58" s="23" t="str">
        <f>VLOOKUP(K58,veri!A$1:E$986,5,TRUE)</f>
        <v>HÜSEYİN ÜNLÜ - 542 393 83 66</v>
      </c>
      <c r="F58" s="23"/>
      <c r="G58" s="40">
        <v>0.41666666666666669</v>
      </c>
      <c r="H58" s="40">
        <f>G58+L58</f>
        <v>0.45833333333333337</v>
      </c>
      <c r="I58" s="34">
        <f>VLOOKUP(K58,veri!A$1:F$986,6,TRUE)</f>
        <v>0</v>
      </c>
      <c r="J58" s="3"/>
      <c r="K58" s="10">
        <v>28</v>
      </c>
      <c r="L58" s="6">
        <v>4.1666666666666664E-2</v>
      </c>
    </row>
    <row r="59" spans="1:12" ht="27.95" customHeight="1" x14ac:dyDescent="0.2">
      <c r="A59" s="74"/>
      <c r="B59" s="72"/>
      <c r="C59" s="48" t="str">
        <f>VLOOKUP(K59,veri!A$1:E$986,3,TRUE)</f>
        <v>KARATAY</v>
      </c>
      <c r="D59" s="23" t="str">
        <f>VLOOKUP(K59,veri!A$1:E$986,4,TRUE)</f>
        <v>ALİ ERDOĞAN - 536 934 83 55</v>
      </c>
      <c r="E59" s="23" t="str">
        <f>VLOOKUP(K59,veri!A$1:E$986,5,TRUE)</f>
        <v>HÜSEYİN KURŞUNMADEN - 506 558 01 48</v>
      </c>
      <c r="F59" s="23"/>
      <c r="G59" s="40">
        <f>H58</f>
        <v>0.45833333333333337</v>
      </c>
      <c r="H59" s="40">
        <f>G59+L59</f>
        <v>0.5</v>
      </c>
      <c r="I59" s="58" t="str">
        <f>VLOOKUP(K59,veri!A$1:F$986,6,TRUE)</f>
        <v xml:space="preserve">Cumartesi, Pazar Yaz </v>
      </c>
      <c r="J59" s="27"/>
      <c r="K59" s="10">
        <v>30</v>
      </c>
      <c r="L59" s="6">
        <v>4.1666666666666664E-2</v>
      </c>
    </row>
    <row r="60" spans="1:12" ht="27.95" customHeight="1" x14ac:dyDescent="0.2">
      <c r="A60" s="74"/>
      <c r="B60" s="72"/>
      <c r="C60" s="48"/>
      <c r="D60" s="23"/>
      <c r="E60" s="23"/>
      <c r="F60" s="23"/>
      <c r="G60" s="64" t="s">
        <v>26</v>
      </c>
      <c r="H60" s="65"/>
      <c r="I60" s="34" t="e">
        <f>VLOOKUP(K60,veri!A$1:F$986,6,TRUE)</f>
        <v>#N/A</v>
      </c>
      <c r="J60" s="3"/>
      <c r="K60" s="3"/>
      <c r="L60" s="6">
        <v>6.25E-2</v>
      </c>
    </row>
    <row r="61" spans="1:12" ht="27.95" customHeight="1" x14ac:dyDescent="0.2">
      <c r="A61" s="74"/>
      <c r="B61" s="72"/>
      <c r="C61" s="48" t="str">
        <f>VLOOKUP(K61,veri!A$1:E$986,3,TRUE)</f>
        <v>MERAM</v>
      </c>
      <c r="D61" s="23" t="str">
        <f>VLOOKUP(K61,veri!A$1:E$986,4,TRUE)</f>
        <v>H.HÜSEYİN CULUN - 507 451 30 58</v>
      </c>
      <c r="E61" s="23" t="str">
        <f>VLOOKUP(K61,veri!A$1:E$986,5,TRUE)</f>
        <v>SAMİ DÜMAN - 537 892 00 62</v>
      </c>
      <c r="F61" s="23"/>
      <c r="G61" s="40">
        <f>H59+L60</f>
        <v>0.5625</v>
      </c>
      <c r="H61" s="40">
        <f>G61+L61</f>
        <v>0.60416666666666663</v>
      </c>
      <c r="I61" s="34">
        <f>VLOOKUP(K61,veri!A$1:F$986,6,TRUE)</f>
        <v>0</v>
      </c>
      <c r="J61" s="27"/>
      <c r="K61" s="10">
        <v>35</v>
      </c>
      <c r="L61" s="6">
        <v>4.1666666666666664E-2</v>
      </c>
    </row>
    <row r="62" spans="1:12" ht="27.95" customHeight="1" x14ac:dyDescent="0.2">
      <c r="A62" s="74"/>
      <c r="B62" s="72"/>
      <c r="C62" s="48" t="str">
        <f>VLOOKUP(K62,veri!A$1:E$986,3,TRUE)</f>
        <v>MERAM</v>
      </c>
      <c r="D62" s="23" t="str">
        <f>VLOOKUP(K62,veri!A$1:E$986,4,TRUE)</f>
        <v>HARUN KALAYCI - 535 828 70 38</v>
      </c>
      <c r="E62" s="23" t="str">
        <f>VLOOKUP(K62,veri!A$1:E$986,5,TRUE)</f>
        <v>ZEKERİYYA KIRAT - 555 356 18 75</v>
      </c>
      <c r="F62" s="23"/>
      <c r="G62" s="40">
        <f>H61</f>
        <v>0.60416666666666663</v>
      </c>
      <c r="H62" s="40">
        <f>G62+L62</f>
        <v>0.64583333333333326</v>
      </c>
      <c r="I62" s="34">
        <f>VLOOKUP(K62,veri!A$1:F$986,6,TRUE)</f>
        <v>0</v>
      </c>
      <c r="J62" s="27"/>
      <c r="K62" s="10">
        <v>36</v>
      </c>
      <c r="L62" s="6">
        <v>4.1666666666666664E-2</v>
      </c>
    </row>
    <row r="63" spans="1:12" ht="27.95" customHeight="1" x14ac:dyDescent="0.2">
      <c r="A63" s="74">
        <v>42779</v>
      </c>
      <c r="B63" s="72" t="str">
        <f t="shared" ref="B63" si="11">TEXT(A63,"GGGG")</f>
        <v>Pazartesi</v>
      </c>
      <c r="C63" s="48" t="str">
        <f>VLOOKUP(K63,veri!A$1:E$986,3,TRUE)</f>
        <v>MERAM</v>
      </c>
      <c r="D63" s="23" t="str">
        <f>VLOOKUP(K63,veri!A$1:E$986,4,TRUE)</f>
        <v>MEHMET ERARABACI - 537 401 10 02</v>
      </c>
      <c r="E63" s="23" t="str">
        <f>VLOOKUP(K63,veri!A$1:E$986,5,TRUE)</f>
        <v>HASAN ÇALIŞKAN - 531 769 73 11</v>
      </c>
      <c r="F63" s="23"/>
      <c r="G63" s="40">
        <v>0.41666666666666669</v>
      </c>
      <c r="H63" s="40">
        <f>G63+L63</f>
        <v>0.45833333333333337</v>
      </c>
      <c r="I63" s="58" t="str">
        <f>VLOOKUP(K63,veri!A$1:F$986,6,TRUE)</f>
        <v>haftaiçi yaz haftasonu yazma</v>
      </c>
      <c r="J63" s="3"/>
      <c r="K63" s="10">
        <v>37</v>
      </c>
      <c r="L63" s="6">
        <v>4.1666666666666664E-2</v>
      </c>
    </row>
    <row r="64" spans="1:12" ht="27.95" customHeight="1" x14ac:dyDescent="0.2">
      <c r="A64" s="74"/>
      <c r="B64" s="72"/>
      <c r="C64" s="48" t="str">
        <f>VLOOKUP(K64,veri!A$1:E$986,3,TRUE)</f>
        <v>MERAM</v>
      </c>
      <c r="D64" s="23" t="str">
        <f>VLOOKUP(K64,veri!A$1:E$986,4,TRUE)</f>
        <v>OSMAN BAKAR - 549 712 98 52</v>
      </c>
      <c r="E64" s="23" t="str">
        <f>VLOOKUP(K64,veri!A$1:E$986,5,TRUE)</f>
        <v>H.HÜSEYİN ÖNCEL - 532 592 02 04</v>
      </c>
      <c r="F64" s="23"/>
      <c r="G64" s="40">
        <f>H63</f>
        <v>0.45833333333333337</v>
      </c>
      <c r="H64" s="40">
        <f>G64+L64</f>
        <v>0.5</v>
      </c>
      <c r="I64" s="34">
        <f>VLOOKUP(K64,veri!A$1:F$986,6,TRUE)</f>
        <v>0</v>
      </c>
      <c r="J64" s="27"/>
      <c r="K64" s="10">
        <v>38</v>
      </c>
      <c r="L64" s="6">
        <v>4.1666666666666664E-2</v>
      </c>
    </row>
    <row r="65" spans="1:13" ht="27.95" customHeight="1" x14ac:dyDescent="0.2">
      <c r="A65" s="74"/>
      <c r="B65" s="72"/>
      <c r="C65" s="48"/>
      <c r="D65" s="23"/>
      <c r="E65" s="23"/>
      <c r="F65" s="23"/>
      <c r="G65" s="64" t="s">
        <v>26</v>
      </c>
      <c r="H65" s="65"/>
      <c r="I65" s="34" t="e">
        <f>VLOOKUP(K65,veri!A$1:F$986,6,TRUE)</f>
        <v>#N/A</v>
      </c>
      <c r="J65" s="3"/>
      <c r="K65" s="3"/>
      <c r="L65" s="6">
        <v>6.25E-2</v>
      </c>
    </row>
    <row r="66" spans="1:13" ht="27.95" customHeight="1" x14ac:dyDescent="0.2">
      <c r="A66" s="74"/>
      <c r="B66" s="72"/>
      <c r="C66" s="48" t="str">
        <f>VLOOKUP(K66,veri!A$1:E$986,3,TRUE)</f>
        <v>MERAM</v>
      </c>
      <c r="D66" s="23" t="str">
        <f>VLOOKUP(K66,veri!A$1:E$986,4,TRUE)</f>
        <v>MEHMET ALİ KAYA - 534 265 56 52</v>
      </c>
      <c r="E66" s="23" t="str">
        <f>VLOOKUP(K66,veri!A$1:E$986,5,TRUE)</f>
        <v>ADEM ACAR - 538 702 50 36</v>
      </c>
      <c r="F66" s="23"/>
      <c r="G66" s="40">
        <f>H64+L65</f>
        <v>0.5625</v>
      </c>
      <c r="H66" s="40">
        <f>G66+L66</f>
        <v>0.60416666666666663</v>
      </c>
      <c r="I66" s="34">
        <f>VLOOKUP(K66,veri!A$1:F$986,6,TRUE)</f>
        <v>0</v>
      </c>
      <c r="J66" s="27"/>
      <c r="K66" s="10">
        <v>34</v>
      </c>
      <c r="L66" s="6">
        <v>4.1666666666666664E-2</v>
      </c>
    </row>
    <row r="67" spans="1:13" ht="27.95" customHeight="1" x14ac:dyDescent="0.2">
      <c r="A67" s="74"/>
      <c r="B67" s="72"/>
      <c r="C67" s="48" t="str">
        <f>VLOOKUP(K67,veri!A$1:E$986,3,TRUE)</f>
        <v>MERAM</v>
      </c>
      <c r="D67" s="23" t="str">
        <f>VLOOKUP(K67,veri!A$1:E$986,4,TRUE)</f>
        <v>AHMET ERYILMAZ - 533 520 45 70</v>
      </c>
      <c r="E67" s="23" t="str">
        <f>VLOOKUP(K67,veri!A$1:E$986,5,TRUE)</f>
        <v>ÜNVER GÜNGÖR - 536 589 65 13</v>
      </c>
      <c r="F67" s="23"/>
      <c r="G67" s="40">
        <f>H66</f>
        <v>0.60416666666666663</v>
      </c>
      <c r="H67" s="40">
        <f>G67+L67</f>
        <v>0.64583333333333326</v>
      </c>
      <c r="I67" s="34">
        <f>VLOOKUP(K67,veri!A$1:F$986,6,TRUE)</f>
        <v>0</v>
      </c>
      <c r="J67" s="27"/>
      <c r="K67" s="10">
        <v>40</v>
      </c>
      <c r="L67" s="6">
        <v>4.1666666666666664E-2</v>
      </c>
    </row>
    <row r="68" spans="1:13" ht="27.95" customHeight="1" x14ac:dyDescent="0.2">
      <c r="A68" s="74">
        <v>42780</v>
      </c>
      <c r="B68" s="72" t="str">
        <f t="shared" ref="B68" si="12">TEXT(A68,"GGGG")</f>
        <v>Salı</v>
      </c>
      <c r="C68" s="48" t="str">
        <f>VLOOKUP(K68,veri!A$1:E$986,3,TRUE)</f>
        <v>MERAM</v>
      </c>
      <c r="D68" s="23" t="str">
        <f>VLOOKUP(K68,veri!A$1:E$986,4,TRUE)</f>
        <v>LÜTFİ İHSAN KOZAK - 538 091 83 03</v>
      </c>
      <c r="E68" s="23" t="str">
        <f>VLOOKUP(K68,veri!A$1:E$986,5,TRUE)</f>
        <v>BEKİR SİVRİKAYA - 537 664 42 34</v>
      </c>
      <c r="F68" s="23"/>
      <c r="G68" s="40">
        <v>0.41666666666666669</v>
      </c>
      <c r="H68" s="40">
        <f>G68+L68</f>
        <v>0.45833333333333337</v>
      </c>
      <c r="I68" s="58" t="str">
        <f>VLOOKUP(K68,veri!A$1:F$986,6,TRUE)</f>
        <v>Cumartesi yazma</v>
      </c>
      <c r="J68" s="3"/>
      <c r="K68" s="10">
        <v>54</v>
      </c>
      <c r="L68" s="6">
        <v>4.1666666666666664E-2</v>
      </c>
    </row>
    <row r="69" spans="1:13" ht="27.95" customHeight="1" x14ac:dyDescent="0.2">
      <c r="A69" s="74"/>
      <c r="B69" s="72"/>
      <c r="C69" s="48" t="str">
        <f>VLOOKUP(K69,veri!A$1:E$986,3,TRUE)</f>
        <v>MERAM</v>
      </c>
      <c r="D69" s="23" t="str">
        <f>VLOOKUP(K69,veri!A$1:E$986,4,TRUE)</f>
        <v>İSMAİL AKTAŞ - 537 673 42 84</v>
      </c>
      <c r="E69" s="23" t="str">
        <f>VLOOKUP(K69,veri!A$1:E$986,5,TRUE)</f>
        <v>M.İBRAHİM DERMİRKAYA - 543 332 83 01</v>
      </c>
      <c r="F69" s="23"/>
      <c r="G69" s="40">
        <f>H68</f>
        <v>0.45833333333333337</v>
      </c>
      <c r="H69" s="40">
        <f>G69+L69</f>
        <v>0.5</v>
      </c>
      <c r="I69" s="34">
        <f>VLOOKUP(K69,veri!A$1:F$986,6,TRUE)</f>
        <v>0</v>
      </c>
      <c r="J69" s="27"/>
      <c r="K69" s="10">
        <v>42</v>
      </c>
      <c r="L69" s="6">
        <v>4.1666666666666664E-2</v>
      </c>
    </row>
    <row r="70" spans="1:13" ht="27.95" customHeight="1" x14ac:dyDescent="0.2">
      <c r="A70" s="74"/>
      <c r="B70" s="72"/>
      <c r="C70" s="48"/>
      <c r="D70" s="23"/>
      <c r="E70" s="23"/>
      <c r="F70" s="23"/>
      <c r="G70" s="64" t="s">
        <v>26</v>
      </c>
      <c r="H70" s="65"/>
      <c r="I70" s="34" t="e">
        <f>VLOOKUP(K70,veri!A$1:F$986,6,TRUE)</f>
        <v>#N/A</v>
      </c>
      <c r="J70" s="3"/>
      <c r="K70" s="3"/>
      <c r="L70" s="6">
        <v>6.25E-2</v>
      </c>
    </row>
    <row r="71" spans="1:13" ht="27.95" customHeight="1" x14ac:dyDescent="0.2">
      <c r="A71" s="74"/>
      <c r="B71" s="72"/>
      <c r="C71" s="48" t="str">
        <f>VLOOKUP(K71,veri!A$1:E$986,3,TRUE)</f>
        <v>MERAM</v>
      </c>
      <c r="D71" s="23" t="str">
        <f>VLOOKUP(K71,veri!A$1:E$986,4,TRUE)</f>
        <v>ZEKERİYYA KIRAT - 555 356 18 75</v>
      </c>
      <c r="E71" s="23" t="str">
        <f>VLOOKUP(K71,veri!A$1:E$986,5,TRUE)</f>
        <v>HARUN KALAYCI - 535 828 70 38</v>
      </c>
      <c r="F71" s="23"/>
      <c r="G71" s="40">
        <f>H69+L70</f>
        <v>0.5625</v>
      </c>
      <c r="H71" s="40">
        <f>G71+L71</f>
        <v>0.60416666666666663</v>
      </c>
      <c r="I71" s="34">
        <f>VLOOKUP(K71,veri!A$1:F$986,6,TRUE)</f>
        <v>0</v>
      </c>
      <c r="J71" s="27"/>
      <c r="K71" s="10">
        <v>51</v>
      </c>
      <c r="L71" s="6">
        <v>4.1666666666666664E-2</v>
      </c>
      <c r="M71" s="31"/>
    </row>
    <row r="72" spans="1:13" ht="27.95" customHeight="1" x14ac:dyDescent="0.2">
      <c r="A72" s="74"/>
      <c r="B72" s="72"/>
      <c r="C72" s="48" t="str">
        <f>VLOOKUP(K72,veri!A$1:E$986,3,TRUE)</f>
        <v>MERAM</v>
      </c>
      <c r="D72" s="23" t="str">
        <f>VLOOKUP(K72,veri!A$1:E$986,4,TRUE)</f>
        <v>MEHMET KÖSE - 535 483 34 83</v>
      </c>
      <c r="E72" s="23" t="str">
        <f>VLOOKUP(K72,veri!A$1:E$986,5,TRUE)</f>
        <v>MUSTAFA KEMAL ER - 532 714 64 28</v>
      </c>
      <c r="F72" s="23"/>
      <c r="G72" s="40">
        <f>H71</f>
        <v>0.60416666666666663</v>
      </c>
      <c r="H72" s="40">
        <f>G72+L72</f>
        <v>0.64583333333333326</v>
      </c>
      <c r="I72" s="58" t="str">
        <f>VLOOKUP(K72,veri!A$1:F$986,6,TRUE)</f>
        <v>Cumartesi Yazma,Hafız Çalıştırıyormuş  (Öğleden Sonra Yazılacak)</v>
      </c>
      <c r="J72" s="27"/>
      <c r="K72" s="10">
        <v>45</v>
      </c>
      <c r="L72" s="6">
        <v>4.1666666666666664E-2</v>
      </c>
    </row>
    <row r="73" spans="1:13" ht="27.95" customHeight="1" x14ac:dyDescent="0.2">
      <c r="A73" s="74">
        <v>42781</v>
      </c>
      <c r="B73" s="72" t="str">
        <f t="shared" ref="B73" si="13">TEXT(A73,"GGGG")</f>
        <v>Çarşamba</v>
      </c>
      <c r="C73" s="48" t="str">
        <f>VLOOKUP(K73,veri!A$1:E$986,3,TRUE)</f>
        <v>MERAM</v>
      </c>
      <c r="D73" s="23" t="str">
        <f>VLOOKUP(K73,veri!A$1:E$986,4,TRUE)</f>
        <v>METİN SAYHAN - 535 926 05 88</v>
      </c>
      <c r="E73" s="23" t="str">
        <f>VLOOKUP(K73,veri!A$1:E$986,5,TRUE)</f>
        <v>ALİ BİTİM - 533 725 64 51</v>
      </c>
      <c r="F73" s="23"/>
      <c r="G73" s="40">
        <v>0.41666666666666669</v>
      </c>
      <c r="H73" s="40">
        <f>G73+L73</f>
        <v>0.45833333333333337</v>
      </c>
      <c r="I73" s="34">
        <f>VLOOKUP(K73,veri!A$1:F$986,6,TRUE)</f>
        <v>0</v>
      </c>
      <c r="J73" s="3"/>
      <c r="K73" s="10">
        <v>44</v>
      </c>
      <c r="L73" s="6">
        <v>4.1666666666666664E-2</v>
      </c>
    </row>
    <row r="74" spans="1:13" ht="27.95" customHeight="1" x14ac:dyDescent="0.2">
      <c r="A74" s="74"/>
      <c r="B74" s="72"/>
      <c r="C74" s="48" t="str">
        <f>VLOOKUP(K74,veri!A$1:E$986,3,TRUE)</f>
        <v>MERAM</v>
      </c>
      <c r="D74" s="23" t="str">
        <f>VLOOKUP(K74,veri!A$1:E$986,4,TRUE)</f>
        <v>OSMAN ALTUN - 546 445 43 27</v>
      </c>
      <c r="E74" s="23" t="str">
        <f>VLOOKUP(K74,veri!A$1:E$986,5,TRUE)</f>
        <v>EBUBEKİR AK - 530 561 92 98</v>
      </c>
      <c r="F74" s="23"/>
      <c r="G74" s="40">
        <f>H73</f>
        <v>0.45833333333333337</v>
      </c>
      <c r="H74" s="40">
        <f>G74+L74</f>
        <v>0.5</v>
      </c>
      <c r="I74" s="34">
        <f>VLOOKUP(K74,veri!A$1:F$986,6,TRUE)</f>
        <v>0</v>
      </c>
      <c r="J74" s="27"/>
      <c r="K74" s="10">
        <v>46</v>
      </c>
      <c r="L74" s="6">
        <v>4.1666666666666664E-2</v>
      </c>
    </row>
    <row r="75" spans="1:13" ht="27.95" customHeight="1" x14ac:dyDescent="0.2">
      <c r="A75" s="74"/>
      <c r="B75" s="72"/>
      <c r="C75" s="48"/>
      <c r="D75" s="23"/>
      <c r="E75" s="23"/>
      <c r="F75" s="23"/>
      <c r="G75" s="64" t="s">
        <v>26</v>
      </c>
      <c r="H75" s="65"/>
      <c r="I75" s="34" t="e">
        <f>VLOOKUP(K75,veri!A$1:F$986,6,TRUE)</f>
        <v>#N/A</v>
      </c>
      <c r="J75" s="3"/>
      <c r="K75" s="3"/>
      <c r="L75" s="6">
        <v>6.25E-2</v>
      </c>
    </row>
    <row r="76" spans="1:13" ht="27.95" customHeight="1" x14ac:dyDescent="0.2">
      <c r="A76" s="74"/>
      <c r="B76" s="72"/>
      <c r="C76" s="48" t="str">
        <f>VLOOKUP(K76,veri!A$1:E$986,3,TRUE)</f>
        <v>MERAM</v>
      </c>
      <c r="D76" s="23" t="str">
        <f>VLOOKUP(K76,veri!A$1:E$986,4,TRUE)</f>
        <v>MURAT AYÇEKEN - 554 868 77 81</v>
      </c>
      <c r="E76" s="23" t="str">
        <f>VLOOKUP(K76,veri!A$1:E$986,5,TRUE)</f>
        <v>MUSTAFA GÖK - 539 348 54 33</v>
      </c>
      <c r="F76" s="23"/>
      <c r="G76" s="40">
        <f>H74+L75</f>
        <v>0.5625</v>
      </c>
      <c r="H76" s="40">
        <f>G76+L76</f>
        <v>0.60416666666666663</v>
      </c>
      <c r="I76" s="34">
        <f>VLOOKUP(K76,veri!A$1:F$986,6,TRUE)</f>
        <v>0</v>
      </c>
      <c r="J76" s="27"/>
      <c r="K76" s="10">
        <v>47</v>
      </c>
      <c r="L76" s="6">
        <v>4.1666666666666664E-2</v>
      </c>
    </row>
    <row r="77" spans="1:13" ht="27.95" customHeight="1" x14ac:dyDescent="0.2">
      <c r="A77" s="74"/>
      <c r="B77" s="72"/>
      <c r="C77" s="48" t="str">
        <f>VLOOKUP(K77,veri!A$1:E$986,3,TRUE)</f>
        <v>MERAM</v>
      </c>
      <c r="D77" s="23" t="str">
        <f>VLOOKUP(K77,veri!A$1:E$986,4,TRUE)</f>
        <v>YUNUS ERASLAN-5554924501</v>
      </c>
      <c r="E77" s="23" t="str">
        <f>VLOOKUP(K77,veri!A$1:E$986,5,TRUE)</f>
        <v>SEYİT EBREN - 535 778 81 38</v>
      </c>
      <c r="F77" s="23"/>
      <c r="G77" s="40">
        <f>H76</f>
        <v>0.60416666666666663</v>
      </c>
      <c r="H77" s="40">
        <f>G77+L77</f>
        <v>0.64583333333333326</v>
      </c>
      <c r="I77" s="34">
        <f>VLOOKUP(K77,veri!A$1:F$986,6,TRUE)</f>
        <v>0</v>
      </c>
      <c r="J77" s="27"/>
      <c r="K77" s="10">
        <v>48</v>
      </c>
      <c r="L77" s="6">
        <v>4.1666666666666664E-2</v>
      </c>
    </row>
    <row r="78" spans="1:13" ht="27.95" customHeight="1" x14ac:dyDescent="0.2">
      <c r="A78" s="74">
        <v>42782</v>
      </c>
      <c r="B78" s="72" t="str">
        <f t="shared" ref="B78" si="14">TEXT(A78,"GGGG")</f>
        <v>Perşembe</v>
      </c>
      <c r="C78" s="48" t="str">
        <f>VLOOKUP(K78,veri!A$1:E$986,3,TRUE)</f>
        <v>MERAM</v>
      </c>
      <c r="D78" s="23" t="str">
        <f>VLOOKUP(K78,veri!A$1:E$986,4,TRUE)</f>
        <v>ADEM ACAR - 538 702 50 36</v>
      </c>
      <c r="E78" s="23" t="str">
        <f>VLOOKUP(K78,veri!A$1:E$986,5,TRUE)</f>
        <v>MEHMET ALİ KAYA - 534 265 56 52</v>
      </c>
      <c r="F78" s="23"/>
      <c r="G78" s="40">
        <v>0.41666666666666669</v>
      </c>
      <c r="H78" s="40">
        <f>G78+L78</f>
        <v>0.45833333333333337</v>
      </c>
      <c r="I78" s="58" t="str">
        <f>VLOOKUP(K78,veri!A$1:F$986,6,TRUE)</f>
        <v>Pazar Cuma Yazılmayacak</v>
      </c>
      <c r="J78" s="3"/>
      <c r="K78" s="10">
        <v>49</v>
      </c>
      <c r="L78" s="6">
        <v>4.1666666666666664E-2</v>
      </c>
    </row>
    <row r="79" spans="1:13" ht="27.95" customHeight="1" x14ac:dyDescent="0.2">
      <c r="A79" s="74"/>
      <c r="B79" s="72"/>
      <c r="C79" s="48" t="str">
        <f>VLOOKUP(K79,veri!A$1:E$986,3,TRUE)</f>
        <v>MERAM</v>
      </c>
      <c r="D79" s="23" t="str">
        <f>VLOOKUP(K79,veri!A$1:E$986,4,TRUE)</f>
        <v>SAMİ DÜMAN - 537 892 00 62</v>
      </c>
      <c r="E79" s="23" t="str">
        <f>VLOOKUP(K79,veri!A$1:E$986,5,TRUE)</f>
        <v>H.HÜSEYİN CULUN - 507 451 30 58</v>
      </c>
      <c r="F79" s="23"/>
      <c r="G79" s="40">
        <f>H78</f>
        <v>0.45833333333333337</v>
      </c>
      <c r="H79" s="40">
        <f>G79+L79</f>
        <v>0.5</v>
      </c>
      <c r="I79" s="34">
        <f>VLOOKUP(K79,veri!A$1:F$986,6,TRUE)</f>
        <v>0</v>
      </c>
      <c r="J79" s="27"/>
      <c r="K79" s="10">
        <v>50</v>
      </c>
      <c r="L79" s="6">
        <v>4.1666666666666664E-2</v>
      </c>
    </row>
    <row r="80" spans="1:13" ht="27.95" customHeight="1" x14ac:dyDescent="0.2">
      <c r="A80" s="74"/>
      <c r="B80" s="72"/>
      <c r="C80" s="48"/>
      <c r="D80" s="23"/>
      <c r="E80" s="23"/>
      <c r="F80" s="23"/>
      <c r="G80" s="64" t="s">
        <v>26</v>
      </c>
      <c r="H80" s="65"/>
      <c r="I80" s="34" t="e">
        <f>VLOOKUP(K80,veri!A$1:F$986,6,TRUE)</f>
        <v>#N/A</v>
      </c>
      <c r="J80" s="3"/>
      <c r="K80" s="3"/>
      <c r="L80" s="6">
        <v>6.25E-2</v>
      </c>
    </row>
    <row r="81" spans="1:12" ht="27.95" customHeight="1" x14ac:dyDescent="0.2">
      <c r="A81" s="74"/>
      <c r="B81" s="72"/>
      <c r="C81" s="48" t="str">
        <f>VLOOKUP(K81,veri!A$1:E$986,3,TRUE)</f>
        <v>MERAM</v>
      </c>
      <c r="D81" s="23" t="str">
        <f>VLOOKUP(K81,veri!A$1:E$986,4,TRUE)</f>
        <v>ÜNVER GÜNGÖR - 536 589 65 13</v>
      </c>
      <c r="E81" s="23" t="str">
        <f>VLOOKUP(K81,veri!A$1:E$986,5,TRUE)</f>
        <v>AHMET ERYILMAZ - 533 520 45 70</v>
      </c>
      <c r="F81" s="23"/>
      <c r="G81" s="40">
        <f>H79+L80</f>
        <v>0.5625</v>
      </c>
      <c r="H81" s="40">
        <f>G81+L81</f>
        <v>0.60416666666666663</v>
      </c>
      <c r="I81" s="58" t="str">
        <f>VLOOKUP(K81,veri!A$1:F$986,6,TRUE)</f>
        <v xml:space="preserve"> Pazar ve Cuma Cumartesi  yazma öğleden sanra yazılacak</v>
      </c>
      <c r="J81" s="27"/>
      <c r="K81" s="10">
        <v>55</v>
      </c>
      <c r="L81" s="6">
        <v>4.1666666666666664E-2</v>
      </c>
    </row>
    <row r="82" spans="1:12" ht="27.95" customHeight="1" x14ac:dyDescent="0.2">
      <c r="A82" s="74"/>
      <c r="B82" s="72"/>
      <c r="C82" s="48" t="str">
        <f>VLOOKUP(K82,veri!A$1:E$986,3,TRUE)</f>
        <v>MERAM</v>
      </c>
      <c r="D82" s="23" t="str">
        <f>VLOOKUP(K82,veri!A$1:E$986,4,TRUE)</f>
        <v>HASAN ÇALIŞKAN - 531 769 73 11</v>
      </c>
      <c r="E82" s="23" t="str">
        <f>VLOOKUP(K82,veri!A$1:E$986,5,TRUE)</f>
        <v>MEHMET ERARABACI - 537 401 10 02</v>
      </c>
      <c r="F82" s="23"/>
      <c r="G82" s="40">
        <f>H81</f>
        <v>0.60416666666666663</v>
      </c>
      <c r="H82" s="40">
        <f>G82+L82</f>
        <v>0.64583333333333326</v>
      </c>
      <c r="I82" s="58" t="str">
        <f>VLOOKUP(K82,veri!A$1:F$986,6,TRUE)</f>
        <v>Pazar günü yazılmasın öğlen sonu</v>
      </c>
      <c r="J82" s="27"/>
      <c r="K82" s="10">
        <v>52</v>
      </c>
      <c r="L82" s="6">
        <v>4.1666666666666664E-2</v>
      </c>
    </row>
    <row r="83" spans="1:12" ht="27.95" customHeight="1" x14ac:dyDescent="0.2">
      <c r="A83" s="74">
        <v>42783</v>
      </c>
      <c r="B83" s="72" t="str">
        <f t="shared" ref="B83" si="15">TEXT(A83,"GGGG")</f>
        <v>Cuma</v>
      </c>
      <c r="C83" s="48" t="str">
        <f>VLOOKUP(K83,veri!A$1:E$986,3,TRUE)</f>
        <v>MERAM</v>
      </c>
      <c r="D83" s="23" t="str">
        <f>VLOOKUP(K83,veri!A$1:E$986,4,TRUE)</f>
        <v>H.HÜSEYİN ÖNCEL - 532 592 02 04</v>
      </c>
      <c r="E83" s="23" t="str">
        <f>VLOOKUP(K83,veri!A$1:E$986,5,TRUE)</f>
        <v>OSMAN BAKAR - 549 712 98 52</v>
      </c>
      <c r="F83" s="23"/>
      <c r="G83" s="40">
        <v>0.41666666666666669</v>
      </c>
      <c r="H83" s="40">
        <f>G83+L83</f>
        <v>0.45833333333333337</v>
      </c>
      <c r="I83" s="58" t="str">
        <f>VLOOKUP(K83,veri!A$1:F$986,6,TRUE)</f>
        <v>Pazar Yazma</v>
      </c>
      <c r="J83" s="3"/>
      <c r="K83" s="10">
        <v>53</v>
      </c>
      <c r="L83" s="6">
        <v>4.1666666666666664E-2</v>
      </c>
    </row>
    <row r="84" spans="1:12" ht="27.95" customHeight="1" x14ac:dyDescent="0.2">
      <c r="A84" s="74"/>
      <c r="B84" s="72"/>
      <c r="C84" s="48" t="str">
        <f>VLOOKUP(K84,veri!A$1:E$986,3,TRUE)</f>
        <v>MERAM</v>
      </c>
      <c r="D84" s="23" t="str">
        <f>VLOOKUP(K84,veri!A$1:E$986,4,TRUE)</f>
        <v>MUSTAFA GÖK - 539 348 54 33</v>
      </c>
      <c r="E84" s="23" t="str">
        <f>VLOOKUP(K84,veri!A$1:E$986,5,TRUE)</f>
        <v>MURAT AYÇEKEN - 554 868 77 81</v>
      </c>
      <c r="F84" s="23"/>
      <c r="G84" s="40">
        <f>H83</f>
        <v>0.45833333333333337</v>
      </c>
      <c r="H84" s="40">
        <f>G84+L84</f>
        <v>0.5</v>
      </c>
      <c r="I84" s="58" t="str">
        <f>VLOOKUP(K84,veri!A$1:F$986,6,TRUE)</f>
        <v>Cuma öncesi yaz</v>
      </c>
      <c r="J84" s="27"/>
      <c r="K84" s="10">
        <v>32</v>
      </c>
      <c r="L84" s="6">
        <v>4.1666666666666664E-2</v>
      </c>
    </row>
    <row r="85" spans="1:12" ht="27.95" customHeight="1" x14ac:dyDescent="0.2">
      <c r="A85" s="74"/>
      <c r="B85" s="72"/>
      <c r="C85" s="48"/>
      <c r="D85" s="23"/>
      <c r="E85" s="23"/>
      <c r="F85" s="23"/>
      <c r="G85" s="64" t="s">
        <v>26</v>
      </c>
      <c r="H85" s="65"/>
      <c r="I85" s="34" t="e">
        <f>VLOOKUP(K85,veri!A$1:F$986,6,TRUE)</f>
        <v>#N/A</v>
      </c>
      <c r="J85" s="3"/>
      <c r="K85" s="3"/>
      <c r="L85" s="6">
        <v>6.25E-2</v>
      </c>
    </row>
    <row r="86" spans="1:12" ht="27.95" customHeight="1" x14ac:dyDescent="0.2">
      <c r="A86" s="74"/>
      <c r="B86" s="72"/>
      <c r="C86" s="48" t="str">
        <f>VLOOKUP(K86,veri!A$1:E$986,3,TRUE)</f>
        <v>MERAM</v>
      </c>
      <c r="D86" s="23" t="str">
        <f>VLOOKUP(K86,veri!A$1:E$986,4,TRUE)</f>
        <v>EROL UĞRAŞKAN - 542 542 42 53</v>
      </c>
      <c r="E86" s="23" t="str">
        <f>VLOOKUP(K86,veri!A$1:E$986,5,TRUE)</f>
        <v>İSMAİL AKSOY - 543 780 80 84</v>
      </c>
      <c r="F86" s="23"/>
      <c r="G86" s="40">
        <f>H84+L85</f>
        <v>0.5625</v>
      </c>
      <c r="H86" s="40">
        <f>G86+L86</f>
        <v>0.60416666666666663</v>
      </c>
      <c r="I86" s="58" t="str">
        <f>VLOOKUP(K86,veri!A$1:F$986,6,TRUE)</f>
        <v>Cumartesi Pazar Yazma /-Öğleden 2 sonra yazılacak</v>
      </c>
      <c r="J86" s="27"/>
      <c r="K86" s="10">
        <v>58</v>
      </c>
      <c r="L86" s="6">
        <v>4.1666666666666664E-2</v>
      </c>
    </row>
    <row r="87" spans="1:12" ht="27.95" customHeight="1" x14ac:dyDescent="0.2">
      <c r="A87" s="74"/>
      <c r="B87" s="72"/>
      <c r="C87" s="48" t="str">
        <f>VLOOKUP(K87,veri!A$1:E$986,3,TRUE)</f>
        <v>MERAM</v>
      </c>
      <c r="D87" s="23" t="str">
        <f>VLOOKUP(K87,veri!A$1:E$986,4,TRUE)</f>
        <v>HALİL ELMA - 536 633 51 83</v>
      </c>
      <c r="E87" s="23" t="str">
        <f>VLOOKUP(K87,veri!A$1:E$986,5,TRUE)</f>
        <v>MAHMUT HAKKI BAYIR - 535 882 21 69</v>
      </c>
      <c r="F87" s="23"/>
      <c r="G87" s="40">
        <f>H86</f>
        <v>0.60416666666666663</v>
      </c>
      <c r="H87" s="40">
        <f>G87+L87</f>
        <v>0.64583333333333326</v>
      </c>
      <c r="I87" s="58" t="str">
        <f>VLOOKUP(K87,veri!A$1:F$986,6,TRUE)</f>
        <v>Cumartesi - Pazar yazma --öğleden  2 sonra yazılacak</v>
      </c>
      <c r="J87" s="27"/>
      <c r="K87" s="10">
        <v>56</v>
      </c>
      <c r="L87" s="6">
        <v>4.1666666666666664E-2</v>
      </c>
    </row>
    <row r="88" spans="1:12" ht="27.95" customHeight="1" x14ac:dyDescent="0.2">
      <c r="A88" s="74">
        <v>42784</v>
      </c>
      <c r="B88" s="72" t="str">
        <f t="shared" ref="B88" si="16">TEXT(A88,"GGGG")</f>
        <v>Cumartesi</v>
      </c>
      <c r="C88" s="48" t="str">
        <f>VLOOKUP(K88,veri!A$1:E$986,3,TRUE)</f>
        <v>MERAM</v>
      </c>
      <c r="D88" s="23" t="str">
        <f>VLOOKUP(K88,veri!A$1:E$986,4,TRUE)</f>
        <v>MUSTAFA KEMAL ER - 532 714 64 28</v>
      </c>
      <c r="E88" s="23" t="str">
        <f>VLOOKUP(K88,veri!A$1:E$986,5,TRUE)</f>
        <v>MEHMET KÖSE - 535 483 34 83</v>
      </c>
      <c r="F88" s="23"/>
      <c r="G88" s="40">
        <v>0.41666666666666669</v>
      </c>
      <c r="H88" s="40">
        <f>G88+L88</f>
        <v>0.45833333333333337</v>
      </c>
      <c r="I88" s="34" t="str">
        <f>VLOOKUP(K88,veri!A$1:F$986,6,TRUE)</f>
        <v xml:space="preserve">Cumartesi, Pazar Yaz </v>
      </c>
      <c r="J88" s="3"/>
      <c r="K88" s="10">
        <v>60</v>
      </c>
      <c r="L88" s="6">
        <v>4.1666666666666664E-2</v>
      </c>
    </row>
    <row r="89" spans="1:12" ht="27.95" customHeight="1" x14ac:dyDescent="0.2">
      <c r="A89" s="74"/>
      <c r="B89" s="72"/>
      <c r="C89" s="48" t="str">
        <f>VLOOKUP(K89,veri!A$1:E$986,3,TRUE)</f>
        <v>MERAM</v>
      </c>
      <c r="D89" s="23" t="str">
        <f>VLOOKUP(K89,veri!A$1:E$986,4,TRUE)</f>
        <v>İSMAİL AKSOY - 543 780 80 84</v>
      </c>
      <c r="E89" s="23" t="str">
        <f>VLOOKUP(K89,veri!A$1:E$986,5,TRUE)</f>
        <v>EROL UĞRAŞKAN - 542 542 42 53</v>
      </c>
      <c r="F89" s="23"/>
      <c r="G89" s="40">
        <f>H88</f>
        <v>0.45833333333333337</v>
      </c>
      <c r="H89" s="40">
        <f>G89+L89</f>
        <v>0.5</v>
      </c>
      <c r="I89" s="34" t="str">
        <f>VLOOKUP(K89,veri!A$1:F$986,6,TRUE)</f>
        <v>Cumartesi yazılacak</v>
      </c>
      <c r="J89" s="27"/>
      <c r="K89" s="10">
        <v>43</v>
      </c>
      <c r="L89" s="6">
        <v>4.1666666666666664E-2</v>
      </c>
    </row>
    <row r="90" spans="1:12" ht="27.95" customHeight="1" x14ac:dyDescent="0.2">
      <c r="A90" s="74"/>
      <c r="B90" s="72"/>
      <c r="C90" s="48"/>
      <c r="D90" s="23"/>
      <c r="E90" s="23"/>
      <c r="F90" s="23"/>
      <c r="G90" s="64" t="s">
        <v>26</v>
      </c>
      <c r="H90" s="65"/>
      <c r="I90" s="34" t="e">
        <f>VLOOKUP(K90,veri!A$1:F$986,6,TRUE)</f>
        <v>#N/A</v>
      </c>
      <c r="J90" s="3"/>
      <c r="K90" s="3"/>
      <c r="L90" s="6">
        <v>6.25E-2</v>
      </c>
    </row>
    <row r="91" spans="1:12" ht="27.95" customHeight="1" x14ac:dyDescent="0.2">
      <c r="A91" s="74"/>
      <c r="B91" s="72"/>
      <c r="C91" s="48" t="str">
        <f>VLOOKUP(K91,veri!A$1:E$986,3,TRUE)</f>
        <v>MERAM</v>
      </c>
      <c r="D91" s="23" t="str">
        <f>VLOOKUP(K91,veri!A$1:E$986,4,TRUE)</f>
        <v>ALİ BİTİM - 533 725 64 51</v>
      </c>
      <c r="E91" s="23" t="str">
        <f>VLOOKUP(K91,veri!A$1:E$986,5,TRUE)</f>
        <v>METİN SAYHAN - 535 926 05 88</v>
      </c>
      <c r="F91" s="23"/>
      <c r="G91" s="40">
        <f>H89+L90</f>
        <v>0.5625</v>
      </c>
      <c r="H91" s="40">
        <f>G91+L91</f>
        <v>0.60416666666666663</v>
      </c>
      <c r="I91" s="58" t="str">
        <f>VLOOKUP(K91,veri!A$1:F$986,6,TRUE)</f>
        <v>Pazar ve Cuma yazma</v>
      </c>
      <c r="J91" s="27"/>
      <c r="K91" s="10">
        <v>59</v>
      </c>
      <c r="L91" s="6">
        <v>4.1666666666666664E-2</v>
      </c>
    </row>
    <row r="92" spans="1:12" ht="27.95" customHeight="1" x14ac:dyDescent="0.2">
      <c r="A92" s="74"/>
      <c r="B92" s="72"/>
      <c r="C92" s="48" t="str">
        <f>VLOOKUP(K92,veri!A$1:E$986,3,TRUE)</f>
        <v>MERAM</v>
      </c>
      <c r="D92" s="23" t="str">
        <f>VLOOKUP(K92,veri!A$1:E$986,4,TRUE)</f>
        <v>M.İBRAHİM DERMİRKAYA - 543 332 83 01</v>
      </c>
      <c r="E92" s="23" t="str">
        <f>VLOOKUP(K92,veri!A$1:E$986,5,TRUE)</f>
        <v>İSMAİL AKTAŞ - 537 673 42 84</v>
      </c>
      <c r="F92" s="23"/>
      <c r="G92" s="40">
        <f>H91</f>
        <v>0.60416666666666663</v>
      </c>
      <c r="H92" s="40">
        <f>G92+L92</f>
        <v>0.64583333333333326</v>
      </c>
      <c r="I92" s="58" t="str">
        <f>VLOOKUP(K92,veri!A$1:F$986,6,TRUE)</f>
        <v>2 Den sonra yaz</v>
      </c>
      <c r="J92" s="27"/>
      <c r="K92" s="10">
        <v>57</v>
      </c>
      <c r="L92" s="6">
        <v>4.1666666666666664E-2</v>
      </c>
    </row>
    <row r="93" spans="1:12" ht="27.95" customHeight="1" x14ac:dyDescent="0.2">
      <c r="A93" s="74">
        <v>42785</v>
      </c>
      <c r="B93" s="72" t="str">
        <f t="shared" ref="B93" si="17">TEXT(A93,"GGGG")</f>
        <v>Pazar</v>
      </c>
      <c r="C93" s="48" t="str">
        <f>VLOOKUP(K93,veri!A$1:E$986,3,TRUE)</f>
        <v>SELÇUKLU</v>
      </c>
      <c r="D93" s="23" t="str">
        <f>VLOOKUP(K93,veri!A$1:E$986,4,TRUE)</f>
        <v>FATİH İŞ - 543 818 47 30</v>
      </c>
      <c r="E93" s="23" t="str">
        <f>VLOOKUP(K93,veri!A$1:E$986,5,TRUE)</f>
        <v>MUSTAFA AKIN-0538 608 53 52</v>
      </c>
      <c r="F93" s="23"/>
      <c r="G93" s="40">
        <v>0.41666666666666669</v>
      </c>
      <c r="H93" s="40">
        <f>G93+L93</f>
        <v>0.45833333333333337</v>
      </c>
      <c r="I93" s="58">
        <f>VLOOKUP(K93,veri!A$1:F$986,6,TRUE)</f>
        <v>0</v>
      </c>
      <c r="J93" s="3"/>
      <c r="K93" s="10">
        <v>68</v>
      </c>
      <c r="L93" s="6">
        <v>4.1666666666666664E-2</v>
      </c>
    </row>
    <row r="94" spans="1:12" ht="27.95" customHeight="1" x14ac:dyDescent="0.2">
      <c r="A94" s="74"/>
      <c r="B94" s="72"/>
      <c r="C94" s="48" t="str">
        <f>VLOOKUP(K94,veri!A$1:E$986,3,TRUE)</f>
        <v>SELÇUKLU</v>
      </c>
      <c r="D94" s="23" t="str">
        <f>VLOOKUP(K94,veri!A$1:E$986,4,TRUE)</f>
        <v>MEVLÜT DEMİRBAŞ - 537 603 06 27</v>
      </c>
      <c r="E94" s="23" t="str">
        <f>VLOOKUP(K94,veri!A$1:E$986,5,TRUE)</f>
        <v>NESİP PARLAK - 537 593 52 89</v>
      </c>
      <c r="F94" s="23"/>
      <c r="G94" s="40">
        <f>H93</f>
        <v>0.45833333333333337</v>
      </c>
      <c r="H94" s="40">
        <f>G94+L94</f>
        <v>0.5</v>
      </c>
      <c r="I94" s="34">
        <f>VLOOKUP(K94,veri!A$1:F$986,6,TRUE)</f>
        <v>0</v>
      </c>
      <c r="J94" s="27"/>
      <c r="K94" s="10">
        <v>75</v>
      </c>
      <c r="L94" s="6">
        <v>4.1666666666666664E-2</v>
      </c>
    </row>
    <row r="95" spans="1:12" ht="27.95" customHeight="1" x14ac:dyDescent="0.2">
      <c r="A95" s="74"/>
      <c r="B95" s="72"/>
      <c r="C95" s="48"/>
      <c r="D95" s="23"/>
      <c r="E95" s="23"/>
      <c r="F95" s="23"/>
      <c r="G95" s="64" t="s">
        <v>26</v>
      </c>
      <c r="H95" s="65"/>
      <c r="I95" s="34" t="e">
        <f>VLOOKUP(K95,veri!A$1:F$986,6,TRUE)</f>
        <v>#N/A</v>
      </c>
      <c r="J95" s="3"/>
      <c r="K95" s="3"/>
      <c r="L95" s="6">
        <v>6.25E-2</v>
      </c>
    </row>
    <row r="96" spans="1:12" ht="27.95" customHeight="1" x14ac:dyDescent="0.2">
      <c r="A96" s="74"/>
      <c r="B96" s="72"/>
      <c r="C96" s="48" t="str">
        <f>VLOOKUP(K96,veri!A$1:E$986,3,TRUE)</f>
        <v>SELÇUKLU</v>
      </c>
      <c r="D96" s="23" t="str">
        <f>VLOOKUP(K96,veri!A$1:E$986,4,TRUE)</f>
        <v>MEVLÜT BÜYÜKAVCIOĞLU - 536 552 13 36</v>
      </c>
      <c r="E96" s="23" t="str">
        <f>VLOOKUP(K96,veri!A$1:E$986,5,TRUE)</f>
        <v>NURİ ÇINAR - 505 581 00 44</v>
      </c>
      <c r="F96" s="23"/>
      <c r="G96" s="40">
        <f>H94+L95</f>
        <v>0.5625</v>
      </c>
      <c r="H96" s="40">
        <f>G96+L96</f>
        <v>0.60416666666666663</v>
      </c>
      <c r="I96" s="58" t="str">
        <f>VLOOKUP(K96,veri!A$1:F$986,6,TRUE)</f>
        <v>Pazar yaz</v>
      </c>
      <c r="J96" s="27"/>
      <c r="K96" s="10">
        <v>74</v>
      </c>
      <c r="L96" s="6">
        <v>4.1666666666666664E-2</v>
      </c>
    </row>
    <row r="97" spans="1:12" ht="27.95" customHeight="1" x14ac:dyDescent="0.2">
      <c r="A97" s="74"/>
      <c r="B97" s="72"/>
      <c r="C97" s="48" t="str">
        <f>VLOOKUP(K97,veri!A$1:E$986,3,TRUE)</f>
        <v>SELÇUKLU</v>
      </c>
      <c r="D97" s="23" t="str">
        <f>VLOOKUP(K97,veri!A$1:E$986,4,TRUE)</f>
        <v>AHMET DİLEK - 535 655 42 20</v>
      </c>
      <c r="E97" s="23" t="str">
        <f>VLOOKUP(K97,veri!A$1:E$986,5,TRUE)</f>
        <v>NURULLAH ŞENER - 506 925 77 45</v>
      </c>
      <c r="F97" s="23"/>
      <c r="G97" s="40">
        <f>H96</f>
        <v>0.60416666666666663</v>
      </c>
      <c r="H97" s="40">
        <f>G97+L97</f>
        <v>0.64583333333333326</v>
      </c>
      <c r="I97" s="58" t="str">
        <f>VLOOKUP(K97,veri!A$1:F$986,6,TRUE)</f>
        <v>Öğleden sonraları 14.00' 15.00 arası yazılacak</v>
      </c>
      <c r="J97" s="27"/>
      <c r="K97" s="10">
        <v>64</v>
      </c>
      <c r="L97" s="6">
        <v>4.1666666666666664E-2</v>
      </c>
    </row>
    <row r="98" spans="1:12" ht="27.95" customHeight="1" x14ac:dyDescent="0.2">
      <c r="A98" s="74">
        <v>42786</v>
      </c>
      <c r="B98" s="72" t="str">
        <f t="shared" ref="B98" si="18">TEXT(A98,"GGGG")</f>
        <v>Pazartesi</v>
      </c>
      <c r="C98" s="48" t="str">
        <f>VLOOKUP(K98,veri!A$1:E$986,3,TRUE)</f>
        <v>SELÇUKLU</v>
      </c>
      <c r="D98" s="23" t="str">
        <f>VLOOKUP(K98,veri!A$1:E$986,4,TRUE)</f>
        <v>ÖMER AKTAŞ - 536 308 79 22</v>
      </c>
      <c r="E98" s="23" t="str">
        <f>VLOOKUP(K98,veri!A$1:E$986,5,TRUE)</f>
        <v>LOKMAN AYDOĞAN - 555 300 60 33</v>
      </c>
      <c r="F98" s="23"/>
      <c r="G98" s="40">
        <v>0.41666666666666669</v>
      </c>
      <c r="H98" s="40">
        <f>G98+L98</f>
        <v>0.45833333333333337</v>
      </c>
      <c r="I98" s="58" t="str">
        <f>VLOOKUP(K98,veri!A$1:F$986,6,TRUE)</f>
        <v>Cumartesi ve Pazar yazılmayacak</v>
      </c>
      <c r="J98" s="3"/>
      <c r="K98" s="10">
        <v>65</v>
      </c>
      <c r="L98" s="6">
        <v>4.1666666666666664E-2</v>
      </c>
    </row>
    <row r="99" spans="1:12" ht="27.95" customHeight="1" x14ac:dyDescent="0.2">
      <c r="A99" s="74"/>
      <c r="B99" s="72"/>
      <c r="C99" s="48" t="str">
        <f>VLOOKUP(K99,veri!A$1:E$986,3,TRUE)</f>
        <v>SELÇUKLU</v>
      </c>
      <c r="D99" s="23" t="str">
        <f>VLOOKUP(K99,veri!A$1:E$986,4,TRUE)</f>
        <v>ALİ SABIRLI - 538 665 29 95</v>
      </c>
      <c r="E99" s="23" t="str">
        <f>VLOOKUP(K99,veri!A$1:E$986,5,TRUE)</f>
        <v>MUAMMER KIVANÇ - 532 250 56 58</v>
      </c>
      <c r="F99" s="23"/>
      <c r="G99" s="40">
        <f>H98</f>
        <v>0.45833333333333337</v>
      </c>
      <c r="H99" s="40">
        <f>G99+L99</f>
        <v>0.5</v>
      </c>
      <c r="I99" s="58" t="str">
        <f>VLOOKUP(K99,veri!A$1:F$986,6,TRUE)</f>
        <v>Pazar yazma</v>
      </c>
      <c r="J99" s="27"/>
      <c r="K99" s="10">
        <v>61</v>
      </c>
      <c r="L99" s="6">
        <v>4.1666666666666664E-2</v>
      </c>
    </row>
    <row r="100" spans="1:12" ht="27.95" customHeight="1" x14ac:dyDescent="0.2">
      <c r="A100" s="74"/>
      <c r="B100" s="72"/>
      <c r="C100" s="48"/>
      <c r="D100" s="23"/>
      <c r="E100" s="23"/>
      <c r="F100" s="23"/>
      <c r="G100" s="64" t="s">
        <v>26</v>
      </c>
      <c r="H100" s="65"/>
      <c r="I100" s="34" t="e">
        <f>VLOOKUP(K100,veri!A$1:F$986,6,TRUE)</f>
        <v>#N/A</v>
      </c>
      <c r="J100" s="3"/>
      <c r="K100" s="3"/>
      <c r="L100" s="6">
        <v>6.25E-2</v>
      </c>
    </row>
    <row r="101" spans="1:12" ht="27.95" customHeight="1" x14ac:dyDescent="0.2">
      <c r="A101" s="74"/>
      <c r="B101" s="72"/>
      <c r="C101" s="48" t="str">
        <f>VLOOKUP(K101,veri!A$1:E$986,3,TRUE)</f>
        <v>SELÇUKLU</v>
      </c>
      <c r="D101" s="23" t="str">
        <f>VLOOKUP(K101,veri!A$1:E$986,4,TRUE)</f>
        <v>DURMUŞ ALİ UÇAR - 533 544 38 96</v>
      </c>
      <c r="E101" s="23" t="str">
        <f>VLOOKUP(K101,veri!A$1:E$986,5,TRUE)</f>
        <v>RAHİM VARIŞ - 535 787 90 86</v>
      </c>
      <c r="F101" s="23"/>
      <c r="G101" s="40">
        <f>H99+L100</f>
        <v>0.5625</v>
      </c>
      <c r="H101" s="40">
        <f>G101+L101</f>
        <v>0.60416666666666663</v>
      </c>
      <c r="I101" s="58" t="str">
        <f>VLOOKUP(K101,veri!A$1:F$986,6,TRUE)</f>
        <v>Pazar yazma-öğleden sonraları yazılıcak.</v>
      </c>
      <c r="J101" s="27"/>
      <c r="K101" s="10">
        <v>67</v>
      </c>
      <c r="L101" s="6">
        <v>4.1666666666666664E-2</v>
      </c>
    </row>
    <row r="102" spans="1:12" ht="27.95" customHeight="1" x14ac:dyDescent="0.2">
      <c r="A102" s="74"/>
      <c r="B102" s="72"/>
      <c r="C102" s="48" t="str">
        <f>VLOOKUP(K102,veri!A$1:E$986,3,TRUE)</f>
        <v>SELÇUKLU</v>
      </c>
      <c r="D102" s="23" t="str">
        <f>VLOOKUP(K102,veri!A$1:E$986,4,TRUE)</f>
        <v>ABDURRAHİM GÜZELKARA - 506 424 43 59</v>
      </c>
      <c r="E102" s="23" t="str">
        <f>VLOOKUP(K102,veri!A$1:E$986,5,TRUE)</f>
        <v>ÖMER FARUK APAYDIN - 533 812 20 03</v>
      </c>
      <c r="F102" s="23"/>
      <c r="G102" s="40">
        <f>H101</f>
        <v>0.60416666666666663</v>
      </c>
      <c r="H102" s="40">
        <f>G102+L102</f>
        <v>0.64583333333333326</v>
      </c>
      <c r="I102" s="58" t="str">
        <f>VLOOKUP(K102,veri!A$1:F$986,6,TRUE)</f>
        <v>Pazar yazma-öğleden sonraları yazılıcak.</v>
      </c>
      <c r="J102" s="27"/>
      <c r="K102" s="10">
        <v>66</v>
      </c>
      <c r="L102" s="6">
        <v>4.1666666666666664E-2</v>
      </c>
    </row>
    <row r="103" spans="1:12" ht="27.95" customHeight="1" x14ac:dyDescent="0.2">
      <c r="A103" s="74">
        <v>42787</v>
      </c>
      <c r="B103" s="72" t="str">
        <f t="shared" ref="B103" si="19">TEXT(A103,"GGGG")</f>
        <v>Salı</v>
      </c>
      <c r="C103" s="48" t="str">
        <f>VLOOKUP(K103,veri!A$1:E$986,3,TRUE)</f>
        <v>SELÇUKLU</v>
      </c>
      <c r="D103" s="23" t="str">
        <f>VLOOKUP(K103,veri!A$1:E$986,4,TRUE)</f>
        <v>HACI MEHMET KAYAALP - 536 684 96 51</v>
      </c>
      <c r="E103" s="23" t="str">
        <f>VLOOKUP(K103,veri!A$1:E$986,5,TRUE)</f>
        <v>REMZİ KÜÇÜKKARA - 555 665 35 25</v>
      </c>
      <c r="F103" s="23"/>
      <c r="G103" s="40">
        <v>0.41666666666666669</v>
      </c>
      <c r="H103" s="40">
        <f>G103+L103</f>
        <v>0.45833333333333337</v>
      </c>
      <c r="I103" s="58" t="str">
        <f>VLOOKUP(K103,veri!A$1:F$986,6,TRUE)</f>
        <v>Pazar Yazma</v>
      </c>
      <c r="J103" s="3"/>
      <c r="K103" s="10">
        <v>69</v>
      </c>
      <c r="L103" s="6">
        <v>4.1666666666666664E-2</v>
      </c>
    </row>
    <row r="104" spans="1:12" ht="27.95" customHeight="1" x14ac:dyDescent="0.2">
      <c r="A104" s="74"/>
      <c r="B104" s="72"/>
      <c r="C104" s="48" t="str">
        <f>VLOOKUP(K104,veri!A$1:E$986,3,TRUE)</f>
        <v>SELÇUKLU</v>
      </c>
      <c r="D104" s="23" t="str">
        <f>VLOOKUP(K104,veri!A$1:E$986,4,TRUE)</f>
        <v>İSMAİL KENCİK - 537 471 71 12</v>
      </c>
      <c r="E104" s="23" t="str">
        <f>VLOOKUP(K104,veri!A$1:E$986,5,TRUE)</f>
        <v>HASAN AKYAVAŞ - 542 626 60 57</v>
      </c>
      <c r="F104" s="23"/>
      <c r="G104" s="40">
        <f>H103</f>
        <v>0.45833333333333337</v>
      </c>
      <c r="H104" s="40">
        <f>G104+L104</f>
        <v>0.5</v>
      </c>
      <c r="I104" s="58" t="str">
        <f>VLOOKUP(K104,veri!A$1:F$986,6,TRUE)</f>
        <v>Pazar yazma</v>
      </c>
      <c r="J104" s="27"/>
      <c r="K104" s="10">
        <v>70</v>
      </c>
      <c r="L104" s="6">
        <v>4.1666666666666664E-2</v>
      </c>
    </row>
    <row r="105" spans="1:12" ht="27.95" customHeight="1" x14ac:dyDescent="0.2">
      <c r="A105" s="74"/>
      <c r="B105" s="72"/>
      <c r="C105" s="48"/>
      <c r="D105" s="23"/>
      <c r="E105" s="23"/>
      <c r="F105" s="23"/>
      <c r="G105" s="64" t="s">
        <v>26</v>
      </c>
      <c r="H105" s="65"/>
      <c r="I105" s="34" t="e">
        <f>VLOOKUP(K105,veri!A$1:F$986,6,TRUE)</f>
        <v>#N/A</v>
      </c>
      <c r="J105" s="3"/>
      <c r="K105" s="3"/>
      <c r="L105" s="6">
        <v>6.25E-2</v>
      </c>
    </row>
    <row r="106" spans="1:12" ht="27.95" customHeight="1" x14ac:dyDescent="0.2">
      <c r="A106" s="74"/>
      <c r="B106" s="72"/>
      <c r="C106" s="48" t="str">
        <f>VLOOKUP(K106,veri!A$1:E$986,3,TRUE)</f>
        <v>SELÇUKLU</v>
      </c>
      <c r="D106" s="23" t="str">
        <f>VLOOKUP(K106,veri!A$1:E$986,4,TRUE)</f>
        <v>MEHMET BOZ - 535 675 05 79</v>
      </c>
      <c r="E106" s="23" t="str">
        <f>VLOOKUP(K106,veri!A$1:E$986,5,TRUE)</f>
        <v>AHMET ATIF UZUN - 533 683 05 17</v>
      </c>
      <c r="F106" s="23"/>
      <c r="G106" s="40">
        <f>H104+L105</f>
        <v>0.5625</v>
      </c>
      <c r="H106" s="40">
        <f>G106+L106</f>
        <v>0.60416666666666663</v>
      </c>
      <c r="I106" s="58" t="str">
        <f>VLOOKUP(K106,veri!A$1:F$986,6,TRUE)</f>
        <v>Cumartesi Pazar Yazma</v>
      </c>
      <c r="J106" s="27"/>
      <c r="K106" s="10">
        <v>71</v>
      </c>
      <c r="L106" s="6">
        <v>4.1666666666666664E-2</v>
      </c>
    </row>
    <row r="107" spans="1:12" ht="27.95" customHeight="1" x14ac:dyDescent="0.2">
      <c r="A107" s="74"/>
      <c r="B107" s="72"/>
      <c r="C107" s="48" t="str">
        <f>VLOOKUP(K107,veri!A$1:E$986,3,TRUE)</f>
        <v>SELÇUKLU</v>
      </c>
      <c r="D107" s="23" t="str">
        <f>VLOOKUP(K107,veri!A$1:E$986,4,TRUE)</f>
        <v>KENAN POLAT - 536 876 42 21</v>
      </c>
      <c r="E107" s="23" t="str">
        <f>VLOOKUP(K107,veri!A$1:E$986,5,TRUE)</f>
        <v>AHMET OKUR - 535 770 55 26</v>
      </c>
      <c r="F107" s="23"/>
      <c r="G107" s="40">
        <f>H106</f>
        <v>0.60416666666666663</v>
      </c>
      <c r="H107" s="40">
        <f>G107+L107</f>
        <v>0.64583333333333326</v>
      </c>
      <c r="I107" s="58" t="str">
        <f>VLOOKUP(K107,veri!A$1:F$986,6,TRUE)</f>
        <v>PAZAR YAZILMAYACAK (Haftalık İzni)</v>
      </c>
      <c r="J107" s="27"/>
      <c r="K107" s="10">
        <v>72</v>
      </c>
      <c r="L107" s="6">
        <v>4.1666666666666664E-2</v>
      </c>
    </row>
    <row r="108" spans="1:12" ht="27.95" customHeight="1" x14ac:dyDescent="0.2">
      <c r="A108" s="74">
        <v>42788</v>
      </c>
      <c r="B108" s="72" t="str">
        <f t="shared" ref="B108" si="20">TEXT(A108,"GGGG")</f>
        <v>Çarşamba</v>
      </c>
      <c r="C108" s="48" t="str">
        <f>VLOOKUP(K108,veri!A$1:E$986,3,TRUE)</f>
        <v>SELÇUKLU</v>
      </c>
      <c r="D108" s="23" t="str">
        <f>VLOOKUP(K108,veri!A$1:E$986,4,TRUE)</f>
        <v>MUHAMMET ÜMÜTLÜ - 530 561 67 81</v>
      </c>
      <c r="E108" s="23" t="str">
        <f>VLOOKUP(K108,veri!A$1:E$986,5,TRUE)</f>
        <v>MEHMET ÇABA - 555 359 55 51</v>
      </c>
      <c r="F108" s="23"/>
      <c r="G108" s="40">
        <v>0.41666666666666669</v>
      </c>
      <c r="H108" s="40">
        <f>G108+L108</f>
        <v>0.45833333333333337</v>
      </c>
      <c r="I108" s="34" t="str">
        <f>VLOOKUP(K108,veri!A$1:F$986,6,TRUE)</f>
        <v>Cuma, Cumartesi Yaz</v>
      </c>
      <c r="J108" s="3"/>
      <c r="K108" s="10">
        <v>77</v>
      </c>
      <c r="L108" s="6">
        <v>4.1666666666666664E-2</v>
      </c>
    </row>
    <row r="109" spans="1:12" ht="27.95" customHeight="1" x14ac:dyDescent="0.2">
      <c r="A109" s="74"/>
      <c r="B109" s="72"/>
      <c r="C109" s="48" t="str">
        <f>VLOOKUP(K109,veri!A$1:E$986,3,TRUE)</f>
        <v>SELÇUKLU</v>
      </c>
      <c r="D109" s="23" t="str">
        <f>VLOOKUP(K109,veri!A$1:E$986,4,TRUE)</f>
        <v>İSMAİL ÖDEN - 535 592 61 01</v>
      </c>
      <c r="E109" s="23" t="str">
        <f>VLOOKUP(K109,veri!A$1:E$986,5,TRUE)</f>
        <v>MUSTAFA BAŞARAN - 530 600 70 59</v>
      </c>
      <c r="F109" s="23"/>
      <c r="G109" s="40">
        <f>H108</f>
        <v>0.45833333333333337</v>
      </c>
      <c r="H109" s="40">
        <f>G109+L109</f>
        <v>0.5</v>
      </c>
      <c r="I109" s="58" t="str">
        <f>VLOOKUP(K109,veri!A$1:F$986,6,TRUE)</f>
        <v>Cumartesi Pazar yazma</v>
      </c>
      <c r="J109" s="27"/>
      <c r="K109" s="10">
        <v>63</v>
      </c>
      <c r="L109" s="6">
        <v>4.1666666666666664E-2</v>
      </c>
    </row>
    <row r="110" spans="1:12" ht="27.95" customHeight="1" x14ac:dyDescent="0.2">
      <c r="A110" s="74"/>
      <c r="B110" s="72"/>
      <c r="C110" s="48"/>
      <c r="D110" s="23"/>
      <c r="E110" s="23"/>
      <c r="F110" s="23"/>
      <c r="G110" s="64" t="s">
        <v>26</v>
      </c>
      <c r="H110" s="65"/>
      <c r="I110" s="34" t="e">
        <f>VLOOKUP(K110,veri!A$1:F$986,6,TRUE)</f>
        <v>#N/A</v>
      </c>
      <c r="J110" s="3"/>
      <c r="K110" s="3"/>
      <c r="L110" s="6">
        <v>6.25E-2</v>
      </c>
    </row>
    <row r="111" spans="1:12" ht="27.95" customHeight="1" x14ac:dyDescent="0.2">
      <c r="A111" s="74"/>
      <c r="B111" s="72"/>
      <c r="C111" s="48" t="str">
        <f>VLOOKUP(K111,veri!A$1:E$986,3,TRUE)</f>
        <v>SELÇUKLU</v>
      </c>
      <c r="D111" s="23" t="str">
        <f>VLOOKUP(K111,veri!A$1:E$986,4,TRUE)</f>
        <v>MEHMET ÇABA - 555 359 55 51</v>
      </c>
      <c r="E111" s="23" t="str">
        <f>VLOOKUP(K111,veri!A$1:E$986,5,TRUE)</f>
        <v>MUHAMMET ÜMÜTLÜ - 530 561 67 81</v>
      </c>
      <c r="F111" s="23"/>
      <c r="G111" s="40">
        <f>H109+L110</f>
        <v>0.5625</v>
      </c>
      <c r="H111" s="40">
        <f>G111+L111</f>
        <v>0.60416666666666663</v>
      </c>
      <c r="I111" s="58" t="str">
        <f>VLOOKUP(K111,veri!A$1:F$986,6,TRUE)</f>
        <v>Cumartesi-Pazar-Perşembe yazma haftaiçi öğle sonu yaz.</v>
      </c>
      <c r="J111" s="27"/>
      <c r="K111" s="10">
        <v>62</v>
      </c>
      <c r="L111" s="6">
        <v>4.1666666666666664E-2</v>
      </c>
    </row>
    <row r="112" spans="1:12" ht="27.95" customHeight="1" x14ac:dyDescent="0.2">
      <c r="A112" s="74"/>
      <c r="B112" s="72"/>
      <c r="C112" s="48" t="str">
        <f>VLOOKUP(K112,veri!A$1:E$986,3,TRUE)</f>
        <v>SELÇUKLU</v>
      </c>
      <c r="D112" s="23" t="str">
        <f>VLOOKUP(K112,veri!A$1:E$986,4,TRUE)</f>
        <v>NURİ ÇINAR - 505 581 00 44</v>
      </c>
      <c r="E112" s="23" t="str">
        <f>VLOOKUP(K112,veri!A$1:E$986,5,TRUE)</f>
        <v>MEVLÜT BÜYÜKAVCIOĞLU - 536 552 13 36</v>
      </c>
      <c r="F112" s="23"/>
      <c r="G112" s="40">
        <f>H111</f>
        <v>0.60416666666666663</v>
      </c>
      <c r="H112" s="40">
        <f>G112+L112</f>
        <v>0.64583333333333326</v>
      </c>
      <c r="I112" s="58" t="str">
        <f>VLOOKUP(K112,veri!A$1:F$986,6,TRUE)</f>
        <v>Cumartesi Yazılmayacak</v>
      </c>
      <c r="J112" s="27"/>
      <c r="K112" s="10">
        <v>89</v>
      </c>
      <c r="L112" s="6">
        <v>4.1666666666666664E-2</v>
      </c>
    </row>
    <row r="113" spans="1:12" ht="27.95" customHeight="1" x14ac:dyDescent="0.2">
      <c r="A113" s="74">
        <v>42789</v>
      </c>
      <c r="B113" s="72" t="str">
        <f t="shared" ref="B113" si="21">TEXT(A113,"GGGG")</f>
        <v>Perşembe</v>
      </c>
      <c r="C113" s="48" t="str">
        <f>VLOOKUP(K113,veri!A$1:E$986,3,TRUE)</f>
        <v>SELÇUKLU</v>
      </c>
      <c r="D113" s="23" t="str">
        <f>VLOOKUP(K113,veri!A$1:E$986,4,TRUE)</f>
        <v>MEHMET KOCABAŞ - 05372136600</v>
      </c>
      <c r="E113" s="23" t="str">
        <f>VLOOKUP(K113,veri!A$1:E$986,5,TRUE)</f>
        <v>ALİ EMRE KÜÇÜKSUCU - 533 542 44 43</v>
      </c>
      <c r="F113" s="23"/>
      <c r="G113" s="40">
        <v>0.41666666666666669</v>
      </c>
      <c r="H113" s="40">
        <f>G113+L113</f>
        <v>0.45833333333333337</v>
      </c>
      <c r="I113" s="34" t="str">
        <f>VLOOKUP(K113,veri!A$1:F$986,6,TRUE)</f>
        <v>Perşembe yaz, Pazar yazma</v>
      </c>
      <c r="J113" s="3"/>
      <c r="K113" s="10">
        <v>73</v>
      </c>
      <c r="L113" s="6">
        <v>4.1666666666666664E-2</v>
      </c>
    </row>
    <row r="114" spans="1:12" ht="27.95" customHeight="1" x14ac:dyDescent="0.2">
      <c r="A114" s="74"/>
      <c r="B114" s="72"/>
      <c r="C114" s="48" t="str">
        <f>VLOOKUP(K114,veri!A$1:E$986,3,TRUE)</f>
        <v>SELÇUKLU</v>
      </c>
      <c r="D114" s="23" t="str">
        <f>VLOOKUP(K114,veri!A$1:E$986,4,TRUE)</f>
        <v>LOKMAN AYDOĞAN - 555 300 60 33</v>
      </c>
      <c r="E114" s="23" t="str">
        <f>VLOOKUP(K114,veri!A$1:E$986,5,TRUE)</f>
        <v>ÖMER AKTAŞ - 536 308 79 22</v>
      </c>
      <c r="F114" s="23"/>
      <c r="G114" s="40">
        <f>H113</f>
        <v>0.45833333333333337</v>
      </c>
      <c r="H114" s="40">
        <f>G114+L114</f>
        <v>0.5</v>
      </c>
      <c r="I114" s="58" t="str">
        <f>VLOOKUP(K114,veri!A$1:F$986,6,TRUE)</f>
        <v>Perşembe yaz, Pazar yazma</v>
      </c>
      <c r="J114" s="27"/>
      <c r="K114" s="10">
        <v>80</v>
      </c>
      <c r="L114" s="6">
        <v>4.1666666666666664E-2</v>
      </c>
    </row>
    <row r="115" spans="1:12" ht="27.95" customHeight="1" x14ac:dyDescent="0.2">
      <c r="A115" s="74"/>
      <c r="B115" s="72"/>
      <c r="C115" s="48"/>
      <c r="D115" s="23"/>
      <c r="E115" s="23"/>
      <c r="F115" s="23"/>
      <c r="G115" s="64" t="s">
        <v>26</v>
      </c>
      <c r="H115" s="65"/>
      <c r="I115" s="34" t="e">
        <f>VLOOKUP(K115,veri!A$1:F$986,6,TRUE)</f>
        <v>#N/A</v>
      </c>
      <c r="J115" s="3"/>
      <c r="K115" s="3"/>
      <c r="L115" s="6">
        <v>6.25E-2</v>
      </c>
    </row>
    <row r="116" spans="1:12" ht="27.95" customHeight="1" x14ac:dyDescent="0.2">
      <c r="A116" s="74"/>
      <c r="B116" s="72"/>
      <c r="C116" s="48" t="str">
        <f>VLOOKUP(K116,veri!A$1:E$986,3,TRUE)</f>
        <v>SELÇUKLU</v>
      </c>
      <c r="D116" s="23" t="str">
        <f>VLOOKUP(K116,veri!A$1:E$986,4,TRUE)</f>
        <v>NURULLAH ŞENER - 506 925 77 45</v>
      </c>
      <c r="E116" s="23" t="str">
        <f>VLOOKUP(K116,veri!A$1:E$986,5,TRUE)</f>
        <v>AHMET DİLEK - 535 655 42 20</v>
      </c>
      <c r="F116" s="23"/>
      <c r="G116" s="40">
        <f>H114+L115</f>
        <v>0.5625</v>
      </c>
      <c r="H116" s="40">
        <f>G116+L116</f>
        <v>0.60416666666666663</v>
      </c>
      <c r="I116" s="58" t="str">
        <f>VLOOKUP(K116,veri!A$1:F$986,6,TRUE)</f>
        <v>Cumartesi-Pazar yazma haftaiçi öğle sonu yaz.</v>
      </c>
      <c r="J116" s="27"/>
      <c r="K116" s="10">
        <v>79</v>
      </c>
      <c r="L116" s="6">
        <v>4.1666666666666664E-2</v>
      </c>
    </row>
    <row r="117" spans="1:12" ht="27.95" customHeight="1" x14ac:dyDescent="0.2">
      <c r="A117" s="74"/>
      <c r="B117" s="72"/>
      <c r="C117" s="48" t="str">
        <f>VLOOKUP(K117,veri!A$1:E$986,3,TRUE)</f>
        <v>SELÇUKLU</v>
      </c>
      <c r="D117" s="23" t="str">
        <f>VLOOKUP(K117,veri!A$1:E$986,4,TRUE)</f>
        <v>MUSTAFA BAŞARAN - 530 600 70 59</v>
      </c>
      <c r="E117" s="23" t="str">
        <f>VLOOKUP(K117,veri!A$1:E$986,5,TRUE)</f>
        <v>İSMAİL ÖDEN - 535 592 61 01</v>
      </c>
      <c r="F117" s="23"/>
      <c r="G117" s="40">
        <f>H116</f>
        <v>0.60416666666666663</v>
      </c>
      <c r="H117" s="40">
        <f>G117+L117</f>
        <v>0.64583333333333326</v>
      </c>
      <c r="I117" s="58" t="str">
        <f>VLOOKUP(K117,veri!A$1:F$986,6,TRUE)</f>
        <v>Öğleden sonraları 14.00 ile 16.00 arası yazılacak</v>
      </c>
      <c r="J117" s="27"/>
      <c r="K117" s="10">
        <v>78</v>
      </c>
      <c r="L117" s="6">
        <v>4.1666666666666664E-2</v>
      </c>
    </row>
    <row r="118" spans="1:12" ht="27.95" customHeight="1" x14ac:dyDescent="0.2">
      <c r="A118" s="74">
        <v>42790</v>
      </c>
      <c r="B118" s="72" t="str">
        <f t="shared" ref="B118" si="22">TEXT(A118,"GGGG")</f>
        <v>Cuma</v>
      </c>
      <c r="C118" s="48" t="str">
        <f>VLOOKUP(K118,veri!A$1:E$986,3,TRUE)</f>
        <v>KARATAY</v>
      </c>
      <c r="D118" s="23" t="str">
        <f>VLOOKUP(K118,veri!A$1:E$986,4,TRUE)</f>
        <v>HALİL İBRAHİM ÜREN - 542 600 22 83</v>
      </c>
      <c r="E118" s="23" t="str">
        <f>VLOOKUP(K118,veri!A$1:E$986,5,TRUE)</f>
        <v>ALİ KIYAK - 531 356 14 33</v>
      </c>
      <c r="F118" s="23"/>
      <c r="G118" s="40">
        <v>0.41666666666666669</v>
      </c>
      <c r="H118" s="40">
        <f>G118+L118</f>
        <v>0.45833333333333337</v>
      </c>
      <c r="I118" s="58" t="str">
        <f>VLOOKUP(K118,veri!A$1:F$986,6,TRUE)</f>
        <v>Cuma öncesi yaz Pazar yazma</v>
      </c>
      <c r="J118" s="3"/>
      <c r="K118" s="10">
        <v>1</v>
      </c>
      <c r="L118" s="6">
        <v>4.1666666666666664E-2</v>
      </c>
    </row>
    <row r="119" spans="1:12" ht="27.95" customHeight="1" x14ac:dyDescent="0.2">
      <c r="A119" s="74"/>
      <c r="B119" s="72"/>
      <c r="C119" s="48" t="str">
        <f>VLOOKUP(K119,veri!A$1:E$986,3,TRUE)</f>
        <v>KARATAY</v>
      </c>
      <c r="D119" s="23" t="str">
        <f>VLOOKUP(K119,veri!A$1:E$986,4,TRUE)</f>
        <v>Y. KASIM ASLANBOĞA -05399630898</v>
      </c>
      <c r="E119" s="23" t="str">
        <f>VLOOKUP(K119,veri!A$1:E$986,5,TRUE)</f>
        <v>MUHAMMET AKSAK - 532 590 42 05</v>
      </c>
      <c r="F119" s="23"/>
      <c r="G119" s="40">
        <f>H118</f>
        <v>0.45833333333333337</v>
      </c>
      <c r="H119" s="40">
        <f>G119+L119</f>
        <v>0.5</v>
      </c>
      <c r="I119" s="58" t="str">
        <f>VLOOKUP(K119,veri!A$1:F$986,6,TRUE)</f>
        <v xml:space="preserve">Cuma yaz </v>
      </c>
      <c r="J119" s="27"/>
      <c r="K119" s="10">
        <v>2</v>
      </c>
      <c r="L119" s="6">
        <v>4.1666666666666664E-2</v>
      </c>
    </row>
    <row r="120" spans="1:12" ht="27.95" customHeight="1" x14ac:dyDescent="0.2">
      <c r="A120" s="74"/>
      <c r="B120" s="72"/>
      <c r="C120" s="48"/>
      <c r="D120" s="23"/>
      <c r="E120" s="23"/>
      <c r="F120" s="23"/>
      <c r="G120" s="64" t="s">
        <v>26</v>
      </c>
      <c r="H120" s="65"/>
      <c r="I120" s="34" t="e">
        <f>VLOOKUP(K120,veri!A$1:F$986,6,TRUE)</f>
        <v>#N/A</v>
      </c>
      <c r="J120" s="3"/>
      <c r="K120" s="3"/>
      <c r="L120" s="6">
        <v>6.25E-2</v>
      </c>
    </row>
    <row r="121" spans="1:12" ht="27.95" customHeight="1" x14ac:dyDescent="0.2">
      <c r="A121" s="74"/>
      <c r="B121" s="72"/>
      <c r="C121" s="48" t="str">
        <f>VLOOKUP(K121,veri!A$1:E$986,3,TRUE)</f>
        <v>SELÇUKLU</v>
      </c>
      <c r="D121" s="23" t="str">
        <f>VLOOKUP(K121,veri!A$1:E$986,4,TRUE)</f>
        <v>MUSTAFA AKIN- 5386085352</v>
      </c>
      <c r="E121" s="23" t="str">
        <f>VLOOKUP(K121,veri!A$1:E$986,5,TRUE)</f>
        <v>FATİH İŞ - 543 818 47 30</v>
      </c>
      <c r="F121" s="23"/>
      <c r="G121" s="40">
        <f>H119+L120</f>
        <v>0.5625</v>
      </c>
      <c r="H121" s="40">
        <f>G121+L121</f>
        <v>0.60416666666666663</v>
      </c>
      <c r="I121" s="58" t="str">
        <f>VLOOKUP(K121,veri!A$1:F$986,6,TRUE)</f>
        <v>Cuma ve öğleden sonra yaz</v>
      </c>
      <c r="J121" s="27"/>
      <c r="K121" s="10">
        <v>83</v>
      </c>
      <c r="L121" s="6">
        <v>4.1666666666666664E-2</v>
      </c>
    </row>
    <row r="122" spans="1:12" ht="27.95" customHeight="1" x14ac:dyDescent="0.2">
      <c r="A122" s="74"/>
      <c r="B122" s="72"/>
      <c r="C122" s="48" t="str">
        <f>VLOOKUP(K122,veri!A$1:E$986,3,TRUE)</f>
        <v>SELÇUKLU</v>
      </c>
      <c r="D122" s="23" t="str">
        <f>VLOOKUP(K122,veri!A$1:E$986,4,TRUE)</f>
        <v>AHMET OKUR - 535 770 55 26</v>
      </c>
      <c r="E122" s="23" t="str">
        <f>VLOOKUP(K122,veri!A$1:E$986,5,TRUE)</f>
        <v>KENAN POLAT - 536 876 42 21</v>
      </c>
      <c r="F122" s="23"/>
      <c r="G122" s="40">
        <f>H121</f>
        <v>0.60416666666666663</v>
      </c>
      <c r="H122" s="40">
        <f>G122+L122</f>
        <v>0.64583333333333326</v>
      </c>
      <c r="I122" s="58" t="str">
        <f>VLOOKUP(K122,veri!A$1:F$986,6,TRUE)</f>
        <v>Perşembe, Cuma öğleden sonraları yazılacak</v>
      </c>
      <c r="J122" s="27"/>
      <c r="K122" s="10">
        <v>87</v>
      </c>
      <c r="L122" s="6">
        <v>4.1666666666666664E-2</v>
      </c>
    </row>
    <row r="123" spans="1:12" ht="27.95" customHeight="1" x14ac:dyDescent="0.2">
      <c r="A123" s="74">
        <v>42791</v>
      </c>
      <c r="B123" s="72" t="str">
        <f t="shared" ref="B123" si="23">TEXT(A123,"GGGG")</f>
        <v>Cumartesi</v>
      </c>
      <c r="C123" s="48" t="str">
        <f>VLOOKUP(K123,veri!A$1:E$986,3,TRUE)</f>
        <v>SELÇUKLU</v>
      </c>
      <c r="D123" s="23" t="str">
        <f>VLOOKUP(K123,veri!A$1:E$986,4,TRUE)</f>
        <v>ALİ EMRE KÜÇÜKSUCU - 533 542 44 43</v>
      </c>
      <c r="E123" s="23" t="str">
        <f>VLOOKUP(K123,veri!A$1:E$986,5,TRUE)</f>
        <v>MEHMET KOCABAŞ - 05372136600</v>
      </c>
      <c r="F123" s="23"/>
      <c r="G123" s="40">
        <v>0.41666666666666669</v>
      </c>
      <c r="H123" s="40">
        <f>G123+L123</f>
        <v>0.45833333333333337</v>
      </c>
      <c r="I123" s="34" t="str">
        <f>VLOOKUP(K123,veri!A$1:F$986,6,TRUE)</f>
        <v>Cuma-Cumartesi yaz</v>
      </c>
      <c r="J123" s="3"/>
      <c r="K123" s="10">
        <v>88</v>
      </c>
      <c r="L123" s="6">
        <v>4.1666666666666664E-2</v>
      </c>
    </row>
    <row r="124" spans="1:12" ht="27.95" customHeight="1" x14ac:dyDescent="0.2">
      <c r="A124" s="74"/>
      <c r="B124" s="72"/>
      <c r="C124" s="48" t="str">
        <f>VLOOKUP(K124,veri!A$1:E$986,3,TRUE)</f>
        <v>SELÇUKLU</v>
      </c>
      <c r="D124" s="23" t="str">
        <f>VLOOKUP(K124,veri!A$1:E$986,4,TRUE)</f>
        <v>MUAMMER KIVANÇ - 532 250 56 58</v>
      </c>
      <c r="E124" s="23" t="str">
        <f>VLOOKUP(K124,veri!A$1:E$986,5,TRUE)</f>
        <v>ALİ SABIRLI - 538 665 29 95</v>
      </c>
      <c r="F124" s="23"/>
      <c r="G124" s="40">
        <f>H123</f>
        <v>0.45833333333333337</v>
      </c>
      <c r="H124" s="40">
        <f>G124+L124</f>
        <v>0.5</v>
      </c>
      <c r="I124" s="58" t="str">
        <f>VLOOKUP(K124,veri!A$1:F$986,6,TRUE)</f>
        <v>Cuma, Cumartesi Yaz</v>
      </c>
      <c r="J124" s="27"/>
      <c r="K124" s="10">
        <v>76</v>
      </c>
      <c r="L124" s="6">
        <v>4.1666666666666664E-2</v>
      </c>
    </row>
    <row r="125" spans="1:12" ht="27.95" customHeight="1" x14ac:dyDescent="0.2">
      <c r="A125" s="74"/>
      <c r="B125" s="72"/>
      <c r="C125" s="48"/>
      <c r="D125" s="23"/>
      <c r="E125" s="23"/>
      <c r="F125" s="23"/>
      <c r="G125" s="64" t="s">
        <v>26</v>
      </c>
      <c r="H125" s="65"/>
      <c r="I125" s="34" t="e">
        <f>VLOOKUP(K125,veri!A$1:F$986,6,TRUE)</f>
        <v>#N/A</v>
      </c>
      <c r="J125" s="3"/>
      <c r="K125" s="3"/>
      <c r="L125" s="6">
        <v>6.25E-2</v>
      </c>
    </row>
    <row r="126" spans="1:12" ht="27.95" customHeight="1" x14ac:dyDescent="0.2">
      <c r="A126" s="74"/>
      <c r="B126" s="72"/>
      <c r="C126" s="48" t="str">
        <f>VLOOKUP(K126,veri!A$1:E$986,3,TRUE)</f>
        <v>SELÇUKLU</v>
      </c>
      <c r="D126" s="23" t="str">
        <f>VLOOKUP(K126,veri!A$1:E$986,4,TRUE)</f>
        <v>REMZİ KÜÇÜKKARA - 555 665 35 25</v>
      </c>
      <c r="E126" s="23" t="str">
        <f>VLOOKUP(K126,veri!A$1:E$986,5,TRUE)</f>
        <v>HACI MEHMET KAYAALP - 536 684 96 51</v>
      </c>
      <c r="F126" s="23"/>
      <c r="G126" s="40">
        <f>H124+L125</f>
        <v>0.5625</v>
      </c>
      <c r="H126" s="40">
        <f>G126+L126</f>
        <v>0.60416666666666663</v>
      </c>
      <c r="I126" s="58" t="str">
        <f>VLOOKUP(K126,veri!A$1:F$986,6,TRUE)</f>
        <v>Öğleden sonra yaz Pazar Yazma</v>
      </c>
      <c r="J126" s="27"/>
      <c r="K126" s="10">
        <v>84</v>
      </c>
      <c r="L126" s="6">
        <v>4.1666666666666664E-2</v>
      </c>
    </row>
    <row r="127" spans="1:12" ht="27.95" customHeight="1" x14ac:dyDescent="0.2">
      <c r="A127" s="74"/>
      <c r="B127" s="72"/>
      <c r="C127" s="48" t="str">
        <f>VLOOKUP(K127,veri!A$1:E$986,3,TRUE)</f>
        <v>SELÇUKLU</v>
      </c>
      <c r="D127" s="23" t="str">
        <f>VLOOKUP(K127,veri!A$1:E$986,4,TRUE)</f>
        <v>HASAN AKYAVAŞ - 542 626 60 57</v>
      </c>
      <c r="E127" s="23" t="str">
        <f>VLOOKUP(K127,veri!A$1:E$986,5,TRUE)</f>
        <v>İSMAİL KENCİK - 537 471 71 12</v>
      </c>
      <c r="F127" s="23"/>
      <c r="G127" s="40">
        <f>H126</f>
        <v>0.60416666666666663</v>
      </c>
      <c r="H127" s="40">
        <f>G127+L127</f>
        <v>0.64583333333333326</v>
      </c>
      <c r="I127" s="58" t="str">
        <f>VLOOKUP(K127,veri!A$1:F$986,6,TRUE)</f>
        <v>Cumaları  Öğleden Sonra yazılacak Hafız çalıştırıyor</v>
      </c>
      <c r="J127" s="27"/>
      <c r="K127" s="10">
        <v>85</v>
      </c>
      <c r="L127" s="6">
        <v>4.1666666666666664E-2</v>
      </c>
    </row>
    <row r="128" spans="1:12" ht="27.95" customHeight="1" x14ac:dyDescent="0.2">
      <c r="A128" s="74">
        <v>42792</v>
      </c>
      <c r="B128" s="72" t="str">
        <f t="shared" ref="B128" si="24">TEXT(A128,"GGGG")</f>
        <v>Pazar</v>
      </c>
      <c r="C128" s="48" t="str">
        <f>VLOOKUP(K128,veri!A$1:E$986,3,TRUE)</f>
        <v>KARATAY</v>
      </c>
      <c r="D128" s="23" t="str">
        <f>VLOOKUP(K128,veri!A$1:E$986,4,TRUE)</f>
        <v>HASAN ÇİFTÇİ - 555 682 27 95</v>
      </c>
      <c r="E128" s="23" t="str">
        <f>VLOOKUP(K128,veri!A$1:E$986,5,TRUE)</f>
        <v>OSMAN İYİŞENYÜREK - 554 471 06 75</v>
      </c>
      <c r="F128" s="23"/>
      <c r="G128" s="40">
        <v>0.41666666666666669</v>
      </c>
      <c r="H128" s="40">
        <f>G128+L128</f>
        <v>0.45833333333333337</v>
      </c>
      <c r="I128" s="34">
        <f>VLOOKUP(K128,veri!A$1:F$986,6,TRUE)</f>
        <v>0</v>
      </c>
      <c r="J128" s="3"/>
      <c r="K128" s="10">
        <v>5</v>
      </c>
      <c r="L128" s="6">
        <v>4.1666666666666664E-2</v>
      </c>
    </row>
    <row r="129" spans="1:13" ht="27.95" customHeight="1" x14ac:dyDescent="0.2">
      <c r="A129" s="74"/>
      <c r="B129" s="72"/>
      <c r="C129" s="48" t="str">
        <f>VLOOKUP(K129,veri!A$1:E$986,3,TRUE)</f>
        <v>SELÇUKLU</v>
      </c>
      <c r="D129" s="23" t="str">
        <f>VLOOKUP(K129,veri!A$1:E$986,4,TRUE)</f>
        <v>NESİP PARLAK - 537 593 52 89</v>
      </c>
      <c r="E129" s="23" t="str">
        <f>VLOOKUP(K129,veri!A$1:E$986,5,TRUE)</f>
        <v>MEVLÜT DEMİRBAŞ - 537 603 06 27</v>
      </c>
      <c r="F129" s="23"/>
      <c r="G129" s="40">
        <f>H128</f>
        <v>0.45833333333333337</v>
      </c>
      <c r="H129" s="40">
        <f>G129+L129</f>
        <v>0.5</v>
      </c>
      <c r="I129" s="34">
        <f>VLOOKUP(K129,veri!A$1:F$986,6,TRUE)</f>
        <v>0</v>
      </c>
      <c r="J129" s="27"/>
      <c r="K129" s="10">
        <v>90</v>
      </c>
      <c r="L129" s="6">
        <v>4.1666666666666664E-2</v>
      </c>
    </row>
    <row r="130" spans="1:13" ht="27.95" customHeight="1" x14ac:dyDescent="0.2">
      <c r="A130" s="74"/>
      <c r="B130" s="72"/>
      <c r="C130" s="48"/>
      <c r="D130" s="23"/>
      <c r="E130" s="23"/>
      <c r="F130" s="23"/>
      <c r="G130" s="64" t="s">
        <v>26</v>
      </c>
      <c r="H130" s="65"/>
      <c r="I130" s="34" t="e">
        <f>VLOOKUP(K130,veri!A$1:F$986,6,TRUE)</f>
        <v>#N/A</v>
      </c>
      <c r="J130" s="3"/>
      <c r="K130" s="3"/>
      <c r="L130" s="6">
        <v>6.25E-2</v>
      </c>
    </row>
    <row r="131" spans="1:13" ht="27.95" customHeight="1" x14ac:dyDescent="0.2">
      <c r="A131" s="74"/>
      <c r="B131" s="72"/>
      <c r="C131" s="48" t="str">
        <f>VLOOKUP(K131,veri!A$1:E$986,3,TRUE)</f>
        <v>SELÇUKLU</v>
      </c>
      <c r="D131" s="23" t="str">
        <f>VLOOKUP(K131,veri!A$1:E$986,4,TRUE)</f>
        <v>ÖMER FARUK APAYDIN - 533 812 20 03</v>
      </c>
      <c r="E131" s="23" t="str">
        <f>VLOOKUP(K131,veri!A$1:E$986,5,TRUE)</f>
        <v>ABDURRAHİM GÜZELKARA - 506 424 43 59</v>
      </c>
      <c r="F131" s="23"/>
      <c r="G131" s="40">
        <f>H129+L130</f>
        <v>0.5625</v>
      </c>
      <c r="H131" s="40">
        <f>G131+L131</f>
        <v>0.60416666666666663</v>
      </c>
      <c r="I131" s="58">
        <f>VLOOKUP(K131,veri!A$1:F$986,6,TRUE)</f>
        <v>0</v>
      </c>
      <c r="J131" s="27"/>
      <c r="K131" s="10">
        <v>81</v>
      </c>
      <c r="L131" s="6">
        <v>4.1666666666666664E-2</v>
      </c>
    </row>
    <row r="132" spans="1:13" ht="27.95" customHeight="1" x14ac:dyDescent="0.2">
      <c r="A132" s="74"/>
      <c r="B132" s="72"/>
      <c r="C132" s="48" t="str">
        <f>VLOOKUP(K132,veri!A$1:E$986,3,TRUE)</f>
        <v>KARATAY</v>
      </c>
      <c r="D132" s="23" t="str">
        <f>VLOOKUP(K132,veri!A$1:E$986,4,TRUE)</f>
        <v>METİN ÖZKULU - 538 718 10 79</v>
      </c>
      <c r="E132" s="23" t="str">
        <f>VLOOKUP(K132,veri!A$1:E$986,5,TRUE)</f>
        <v>ALİ İNAL - 538 644 18 75</v>
      </c>
      <c r="F132" s="23"/>
      <c r="G132" s="40">
        <f>H131</f>
        <v>0.60416666666666663</v>
      </c>
      <c r="H132" s="40">
        <f>G132+L132</f>
        <v>0.64583333333333326</v>
      </c>
      <c r="I132" s="58" t="str">
        <f>VLOOKUP(K132,veri!A$1:F$986,6,TRUE)</f>
        <v>öğleden sonraları yaz</v>
      </c>
      <c r="J132" s="27"/>
      <c r="K132" s="10">
        <v>3</v>
      </c>
      <c r="L132" s="6">
        <v>4.1666666666666664E-2</v>
      </c>
    </row>
    <row r="133" spans="1:13" ht="27.95" customHeight="1" x14ac:dyDescent="0.2">
      <c r="A133" s="74">
        <v>42793</v>
      </c>
      <c r="B133" s="72" t="str">
        <f t="shared" ref="B133" si="25">TEXT(A133,"GGGG")</f>
        <v>Pazartesi</v>
      </c>
      <c r="C133" s="48" t="str">
        <f>VLOOKUP(K133,veri!A$1:E$986,3,TRUE)</f>
        <v>SELÇUKLU</v>
      </c>
      <c r="D133" s="23" t="str">
        <f>VLOOKUP(K133,veri!A$1:E$986,4,TRUE)</f>
        <v>RAHİM VARIŞ - 535 787 90 86</v>
      </c>
      <c r="E133" s="23" t="str">
        <f>VLOOKUP(K133,veri!A$1:E$986,5,TRUE)</f>
        <v>DURMUŞ ALİ UÇAR - 533 544 38 96</v>
      </c>
      <c r="F133" s="23"/>
      <c r="G133" s="40">
        <v>0.41666666666666669</v>
      </c>
      <c r="H133" s="40">
        <f>G133+L133</f>
        <v>0.45833333333333337</v>
      </c>
      <c r="I133" s="34">
        <f>VLOOKUP(K133,veri!A$1:F$986,6,TRUE)</f>
        <v>0</v>
      </c>
      <c r="J133" s="3"/>
      <c r="K133" s="10">
        <v>82</v>
      </c>
      <c r="L133" s="6">
        <v>4.1666666666666664E-2</v>
      </c>
    </row>
    <row r="134" spans="1:13" ht="27.95" customHeight="1" x14ac:dyDescent="0.2">
      <c r="A134" s="74"/>
      <c r="B134" s="72"/>
      <c r="C134" s="48" t="str">
        <f>VLOOKUP(K134,veri!A$1:E$986,3,TRUE)</f>
        <v>KARATAY</v>
      </c>
      <c r="D134" s="23" t="str">
        <f>VLOOKUP(K134,veri!A$1:E$986,4,TRUE)</f>
        <v>MUSTAFA BABAT - 539 881 39 88</v>
      </c>
      <c r="E134" s="23" t="str">
        <f>VLOOKUP(K134,veri!A$1:E$986,5,TRUE)</f>
        <v>MUSA ATCI - 533 553 54 86</v>
      </c>
      <c r="F134" s="23"/>
      <c r="G134" s="40">
        <f>H133</f>
        <v>0.45833333333333337</v>
      </c>
      <c r="H134" s="40">
        <f>G134+L134</f>
        <v>0.5</v>
      </c>
      <c r="I134" s="58" t="str">
        <f>VLOOKUP(K134,veri!A$1:F$986,6,TRUE)</f>
        <v xml:space="preserve">Pazar günü yazılmasın </v>
      </c>
      <c r="J134" s="27"/>
      <c r="K134" s="10">
        <v>4</v>
      </c>
      <c r="L134" s="6">
        <v>4.1666666666666664E-2</v>
      </c>
    </row>
    <row r="135" spans="1:13" ht="27.95" customHeight="1" x14ac:dyDescent="0.2">
      <c r="A135" s="74"/>
      <c r="B135" s="72"/>
      <c r="C135" s="48"/>
      <c r="D135" s="23"/>
      <c r="E135" s="23"/>
      <c r="F135" s="23"/>
      <c r="G135" s="64" t="s">
        <v>26</v>
      </c>
      <c r="H135" s="65"/>
      <c r="I135" s="34" t="e">
        <f>VLOOKUP(K135,veri!A$1:F$986,6,TRUE)</f>
        <v>#N/A</v>
      </c>
      <c r="J135" s="3"/>
      <c r="K135" s="3"/>
      <c r="L135" s="6">
        <v>6.25E-2</v>
      </c>
    </row>
    <row r="136" spans="1:13" ht="27.95" customHeight="1" x14ac:dyDescent="0.2">
      <c r="A136" s="74"/>
      <c r="B136" s="72"/>
      <c r="C136" s="48" t="str">
        <f>VLOOKUP(K136,veri!A$1:E$986,3,TRUE)</f>
        <v>SELÇUKLU</v>
      </c>
      <c r="D136" s="23" t="str">
        <f>VLOOKUP(K136,veri!A$1:E$986,4,TRUE)</f>
        <v>AHMET ATIF UZUN - 533 683 05 17</v>
      </c>
      <c r="E136" s="23" t="str">
        <f>VLOOKUP(K136,veri!A$1:E$986,5,TRUE)</f>
        <v>MEHMET BOZ - 535 675 05 79</v>
      </c>
      <c r="F136" s="23"/>
      <c r="G136" s="40">
        <f>H134+L135</f>
        <v>0.5625</v>
      </c>
      <c r="H136" s="40">
        <f>G136+L136</f>
        <v>0.60416666666666663</v>
      </c>
      <c r="I136" s="58" t="str">
        <f>VLOOKUP(K136,veri!A$1:F$986,6,TRUE)</f>
        <v>hafta içi  ÖĞLE SONU YAZ Cumartesi yazma</v>
      </c>
      <c r="J136" s="27"/>
      <c r="K136" s="10">
        <v>86</v>
      </c>
      <c r="L136" s="6">
        <v>4.1666666666666664E-2</v>
      </c>
    </row>
    <row r="137" spans="1:13" ht="27.95" customHeight="1" x14ac:dyDescent="0.2">
      <c r="A137" s="74"/>
      <c r="B137" s="72"/>
      <c r="C137" s="48" t="str">
        <f>VLOOKUP(K137,veri!A$1:E$986,3,TRUE)</f>
        <v>KARATAY</v>
      </c>
      <c r="D137" s="23" t="str">
        <f>VLOOKUP(K137,veri!A$1:E$986,4,TRUE)</f>
        <v>MUSTAFA CAN - 537 775 84 57</v>
      </c>
      <c r="E137" s="23" t="str">
        <f>VLOOKUP(K137,veri!A$1:E$986,5,TRUE)</f>
        <v>ORHAN ŞİMŞEK - 543 480 64 93</v>
      </c>
      <c r="F137" s="23"/>
      <c r="G137" s="40">
        <f>H136</f>
        <v>0.60416666666666663</v>
      </c>
      <c r="H137" s="40">
        <f>G137+L137</f>
        <v>0.64583333333333326</v>
      </c>
      <c r="I137" s="58" t="str">
        <f>VLOOKUP(K137,veri!A$1:F$986,6,TRUE)</f>
        <v>Pazar günü yazılmasın</v>
      </c>
      <c r="J137" s="27"/>
      <c r="K137" s="10">
        <v>6</v>
      </c>
      <c r="L137" s="6">
        <v>4.1666666666666664E-2</v>
      </c>
    </row>
    <row r="138" spans="1:13" ht="27.95" customHeight="1" x14ac:dyDescent="0.2">
      <c r="A138" s="74">
        <v>42794</v>
      </c>
      <c r="B138" s="72" t="str">
        <f t="shared" ref="B138" si="26">TEXT(A138,"GGGG")</f>
        <v>Salı</v>
      </c>
      <c r="C138" s="48" t="str">
        <f>VLOOKUP(K138,veri!A$1:E$986,3,TRUE)</f>
        <v>KARATAY</v>
      </c>
      <c r="D138" s="23" t="str">
        <f>VLOOKUP(K138,veri!A$1:E$986,4,TRUE)</f>
        <v xml:space="preserve">İRFAN ÇAKAL - </v>
      </c>
      <c r="E138" s="23" t="str">
        <f>VLOOKUP(K138,veri!A$1:E$986,5,TRUE)</f>
        <v>NİYAZİ TUĞYAN - 543 462 78 83</v>
      </c>
      <c r="F138" s="23"/>
      <c r="G138" s="40">
        <v>0.41666666666666669</v>
      </c>
      <c r="H138" s="40">
        <f>G138+L138</f>
        <v>0.45833333333333337</v>
      </c>
      <c r="I138" s="58" t="str">
        <f>VLOOKUP(K138,veri!A$1:F$986,6,TRUE)</f>
        <v>CUMA YAZMA ÖĞLEDEN ÖNCELERİ YAZ</v>
      </c>
      <c r="J138" s="3"/>
      <c r="K138" s="10">
        <v>7</v>
      </c>
      <c r="L138" s="6">
        <v>4.1666666666666664E-2</v>
      </c>
    </row>
    <row r="139" spans="1:13" ht="27.95" customHeight="1" x14ac:dyDescent="0.2">
      <c r="A139" s="74"/>
      <c r="B139" s="72"/>
      <c r="C139" s="48" t="str">
        <f>VLOOKUP(K139,veri!A$1:E$986,3,TRUE)</f>
        <v>KARATAY</v>
      </c>
      <c r="D139" s="23" t="str">
        <f>VLOOKUP(K139,veri!A$1:E$986,4,TRUE)</f>
        <v>MUHAMMED BAKİ AKDENİZ - 530 528 33 86</v>
      </c>
      <c r="E139" s="23" t="str">
        <f>VLOOKUP(K139,veri!A$1:E$986,5,TRUE)</f>
        <v>YAKUP ÇEVREN - 555 886 47 64</v>
      </c>
      <c r="F139" s="23"/>
      <c r="G139" s="40">
        <f>H138</f>
        <v>0.45833333333333337</v>
      </c>
      <c r="H139" s="40">
        <f>G139+L139</f>
        <v>0.5</v>
      </c>
      <c r="I139" s="34">
        <f>VLOOKUP(K139,veri!A$1:F$986,6,TRUE)</f>
        <v>0</v>
      </c>
      <c r="J139" s="27"/>
      <c r="K139" s="10">
        <v>8</v>
      </c>
      <c r="L139" s="6">
        <v>4.1666666666666664E-2</v>
      </c>
    </row>
    <row r="140" spans="1:13" ht="27.95" customHeight="1" x14ac:dyDescent="0.2">
      <c r="A140" s="74"/>
      <c r="B140" s="72"/>
      <c r="C140" s="48"/>
      <c r="D140" s="23"/>
      <c r="E140" s="23"/>
      <c r="F140" s="23"/>
      <c r="G140" s="64" t="s">
        <v>26</v>
      </c>
      <c r="H140" s="65"/>
      <c r="I140" s="34" t="e">
        <f>VLOOKUP(K140,veri!A$1:F$986,6,TRUE)</f>
        <v>#N/A</v>
      </c>
      <c r="J140" s="3"/>
      <c r="K140" s="3"/>
      <c r="L140" s="6">
        <v>6.25E-2</v>
      </c>
    </row>
    <row r="141" spans="1:13" ht="27.95" customHeight="1" x14ac:dyDescent="0.2">
      <c r="A141" s="74"/>
      <c r="B141" s="72"/>
      <c r="C141" s="48" t="str">
        <f>VLOOKUP(K141,veri!A$1:E$986,3,TRUE)</f>
        <v>KARATAY</v>
      </c>
      <c r="D141" s="23" t="str">
        <f>VLOOKUP(K141,veri!A$1:E$986,4,TRUE)</f>
        <v>DURMUŞ ALİ MUTLU - 533 815 27 15</v>
      </c>
      <c r="E141" s="23" t="str">
        <f>VLOOKUP(K141,veri!A$1:E$986,5,TRUE)</f>
        <v>İDRİS ERDOĞAN - 535 884 55 45</v>
      </c>
      <c r="F141" s="23"/>
      <c r="G141" s="40">
        <f>H139+L140</f>
        <v>0.5625</v>
      </c>
      <c r="H141" s="40">
        <f>G141+L141</f>
        <v>0.60416666666666663</v>
      </c>
      <c r="I141" s="34">
        <f>VLOOKUP(K141,veri!A$1:F$986,6,TRUE)</f>
        <v>0</v>
      </c>
      <c r="J141" s="27"/>
      <c r="K141" s="10">
        <v>10</v>
      </c>
      <c r="L141" s="6">
        <v>4.1666666666666664E-2</v>
      </c>
    </row>
    <row r="142" spans="1:13" ht="27.95" customHeight="1" x14ac:dyDescent="0.2">
      <c r="A142" s="74"/>
      <c r="B142" s="72"/>
      <c r="C142" s="48" t="str">
        <f>VLOOKUP(K142,veri!A$1:E$986,3,TRUE)</f>
        <v>KARATAY</v>
      </c>
      <c r="D142" s="23" t="str">
        <f>VLOOKUP(K142,veri!A$1:E$986,4,TRUE)</f>
        <v>YAVUZ SELİM CEYLAN - 537 316 10 79</v>
      </c>
      <c r="E142" s="23" t="str">
        <f>VLOOKUP(K142,veri!A$1:E$986,5,TRUE)</f>
        <v>MUSTAFA KESEK - 506 391 75 60</v>
      </c>
      <c r="F142" s="23"/>
      <c r="G142" s="40">
        <f>H141</f>
        <v>0.60416666666666663</v>
      </c>
      <c r="H142" s="40">
        <f>G142+L142</f>
        <v>0.64583333333333326</v>
      </c>
      <c r="I142" s="34" t="str">
        <f>VLOOKUP(K142,veri!A$1:F$986,6,TRUE)</f>
        <v>Cumartesi - Pazar yazma --öğleden sonra  3 den SONRA yazılacak</v>
      </c>
      <c r="J142" s="27"/>
      <c r="K142" s="10">
        <v>9</v>
      </c>
      <c r="L142" s="6">
        <v>4.1666666666666664E-2</v>
      </c>
      <c r="M142" s="1" t="s">
        <v>166</v>
      </c>
    </row>
    <row r="143" spans="1:13" ht="18.75" customHeight="1" x14ac:dyDescent="0.25">
      <c r="A143" s="75" t="s">
        <v>18</v>
      </c>
      <c r="B143" s="75"/>
      <c r="C143" s="75"/>
      <c r="D143" s="75"/>
      <c r="E143" s="75"/>
      <c r="F143" s="75"/>
      <c r="G143" s="75"/>
      <c r="H143" s="75"/>
    </row>
    <row r="144" spans="1:13" ht="9" customHeight="1" x14ac:dyDescent="0.25">
      <c r="A144" s="50"/>
      <c r="B144" s="51"/>
      <c r="C144" s="50"/>
      <c r="D144" s="50"/>
      <c r="E144" s="50"/>
      <c r="F144" s="50"/>
      <c r="G144" s="50"/>
      <c r="H144" s="50"/>
    </row>
    <row r="145" spans="1:13" s="42" customFormat="1" ht="15.75" x14ac:dyDescent="0.25">
      <c r="A145" s="52"/>
      <c r="B145" s="53"/>
      <c r="C145" s="54"/>
      <c r="D145" s="54"/>
      <c r="E145" s="55" t="s">
        <v>7</v>
      </c>
      <c r="F145" s="55"/>
      <c r="G145" s="52"/>
      <c r="H145" s="56"/>
      <c r="I145" s="32"/>
      <c r="J145" s="1"/>
      <c r="K145" s="4"/>
      <c r="L145" s="6"/>
      <c r="M145" s="1"/>
    </row>
    <row r="146" spans="1:13" s="42" customFormat="1" ht="15.75" x14ac:dyDescent="0.25">
      <c r="A146" s="52"/>
      <c r="B146" s="53"/>
      <c r="C146" s="54"/>
      <c r="D146" s="54"/>
      <c r="E146" s="57" t="s">
        <v>164</v>
      </c>
      <c r="F146" s="57"/>
      <c r="G146" s="52"/>
      <c r="H146" s="56"/>
      <c r="I146" s="32"/>
      <c r="J146" s="1"/>
      <c r="K146" s="4"/>
      <c r="L146" s="6"/>
      <c r="M146" s="1"/>
    </row>
    <row r="147" spans="1:13" s="42" customFormat="1" ht="15.75" x14ac:dyDescent="0.25">
      <c r="A147" s="52"/>
      <c r="B147" s="53"/>
      <c r="C147" s="54"/>
      <c r="D147" s="54"/>
      <c r="E147" s="57"/>
      <c r="F147" s="57"/>
      <c r="G147" s="52"/>
      <c r="H147" s="56"/>
      <c r="I147" s="32"/>
      <c r="J147" s="1"/>
      <c r="K147" s="4"/>
      <c r="L147" s="6"/>
      <c r="M147" s="1"/>
    </row>
    <row r="148" spans="1:13" s="42" customFormat="1" ht="15.75" x14ac:dyDescent="0.25">
      <c r="A148" s="52"/>
      <c r="B148" s="53"/>
      <c r="C148" s="54"/>
      <c r="D148" s="54"/>
      <c r="E148" s="57" t="s">
        <v>22</v>
      </c>
      <c r="F148" s="57"/>
      <c r="G148" s="52"/>
      <c r="H148" s="56"/>
      <c r="I148" s="32"/>
      <c r="J148" s="1"/>
      <c r="K148" s="4"/>
      <c r="L148" s="6"/>
      <c r="M148" s="1"/>
    </row>
    <row r="149" spans="1:13" s="42" customFormat="1" ht="15.75" x14ac:dyDescent="0.25">
      <c r="A149" s="52"/>
      <c r="B149" s="53"/>
      <c r="C149" s="54"/>
      <c r="D149" s="54"/>
      <c r="E149" s="57" t="s">
        <v>130</v>
      </c>
      <c r="F149" s="57"/>
      <c r="G149" s="52"/>
      <c r="H149" s="56"/>
      <c r="I149" s="32"/>
      <c r="J149" s="1"/>
      <c r="K149" s="4"/>
      <c r="L149" s="6"/>
      <c r="M149" s="1"/>
    </row>
  </sheetData>
  <mergeCells count="86">
    <mergeCell ref="B138:B142"/>
    <mergeCell ref="A123:A127"/>
    <mergeCell ref="B123:B127"/>
    <mergeCell ref="A128:A132"/>
    <mergeCell ref="B128:B132"/>
    <mergeCell ref="A133:A137"/>
    <mergeCell ref="B133:B137"/>
    <mergeCell ref="B103:B107"/>
    <mergeCell ref="B108:B112"/>
    <mergeCell ref="A108:A112"/>
    <mergeCell ref="A113:A117"/>
    <mergeCell ref="A118:A122"/>
    <mergeCell ref="B113:B117"/>
    <mergeCell ref="B118:B122"/>
    <mergeCell ref="A88:A92"/>
    <mergeCell ref="B88:B92"/>
    <mergeCell ref="A93:A97"/>
    <mergeCell ref="B93:B97"/>
    <mergeCell ref="B98:B102"/>
    <mergeCell ref="A98:A102"/>
    <mergeCell ref="A63:A67"/>
    <mergeCell ref="A68:A72"/>
    <mergeCell ref="A73:A77"/>
    <mergeCell ref="A78:A82"/>
    <mergeCell ref="B78:B82"/>
    <mergeCell ref="A83:A87"/>
    <mergeCell ref="B83:B87"/>
    <mergeCell ref="B73:B77"/>
    <mergeCell ref="A13:A17"/>
    <mergeCell ref="A18:A22"/>
    <mergeCell ref="A23:A27"/>
    <mergeCell ref="A28:A32"/>
    <mergeCell ref="A33:A37"/>
    <mergeCell ref="A38:A42"/>
    <mergeCell ref="A43:A47"/>
    <mergeCell ref="A48:A52"/>
    <mergeCell ref="A53:A57"/>
    <mergeCell ref="B38:B42"/>
    <mergeCell ref="B43:B47"/>
    <mergeCell ref="B48:B52"/>
    <mergeCell ref="B53:B57"/>
    <mergeCell ref="B58:B62"/>
    <mergeCell ref="B63:B67"/>
    <mergeCell ref="B13:B17"/>
    <mergeCell ref="B18:B22"/>
    <mergeCell ref="B23:B27"/>
    <mergeCell ref="B28:B32"/>
    <mergeCell ref="B33:B37"/>
    <mergeCell ref="G125:H125"/>
    <mergeCell ref="G130:H130"/>
    <mergeCell ref="G135:H135"/>
    <mergeCell ref="G140:H140"/>
    <mergeCell ref="G80:H80"/>
    <mergeCell ref="G85:H85"/>
    <mergeCell ref="G90:H90"/>
    <mergeCell ref="G95:H95"/>
    <mergeCell ref="G100:H100"/>
    <mergeCell ref="G105:H105"/>
    <mergeCell ref="G45:H45"/>
    <mergeCell ref="G50:H50"/>
    <mergeCell ref="G55:H55"/>
    <mergeCell ref="G60:H60"/>
    <mergeCell ref="G65:H65"/>
    <mergeCell ref="G70:H70"/>
    <mergeCell ref="A143:H143"/>
    <mergeCell ref="G10:H10"/>
    <mergeCell ref="G15:H15"/>
    <mergeCell ref="G20:H20"/>
    <mergeCell ref="G25:H25"/>
    <mergeCell ref="G30:H30"/>
    <mergeCell ref="A138:A142"/>
    <mergeCell ref="G115:H115"/>
    <mergeCell ref="G120:H120"/>
    <mergeCell ref="G110:H110"/>
    <mergeCell ref="A103:A107"/>
    <mergeCell ref="G75:H75"/>
    <mergeCell ref="B68:B72"/>
    <mergeCell ref="A58:A62"/>
    <mergeCell ref="G35:H35"/>
    <mergeCell ref="G40:H40"/>
    <mergeCell ref="A1:H1"/>
    <mergeCell ref="A3:A7"/>
    <mergeCell ref="B3:B7"/>
    <mergeCell ref="G5:H5"/>
    <mergeCell ref="A8:A12"/>
    <mergeCell ref="B8:B12"/>
  </mergeCells>
  <conditionalFormatting sqref="K143:K65345 K1:K7">
    <cfRule type="cellIs" dxfId="139" priority="303" operator="between">
      <formula>60</formula>
      <formula>90</formula>
    </cfRule>
    <cfRule type="cellIs" dxfId="138" priority="304" operator="between">
      <formula>31</formula>
      <formula>59</formula>
    </cfRule>
    <cfRule type="cellIs" dxfId="137" priority="305" operator="between">
      <formula>1</formula>
      <formula>30</formula>
    </cfRule>
  </conditionalFormatting>
  <conditionalFormatting sqref="K143:K1048576 K1:K7">
    <cfRule type="containsBlanks" dxfId="136" priority="302">
      <formula>LEN(TRIM(K1))=0</formula>
    </cfRule>
  </conditionalFormatting>
  <conditionalFormatting sqref="I143:I1048576 I1:I7">
    <cfRule type="containsErrors" dxfId="135" priority="301">
      <formula>ISERROR(I1)</formula>
    </cfRule>
  </conditionalFormatting>
  <conditionalFormatting sqref="K8:K12">
    <cfRule type="containsBlanks" dxfId="134" priority="292">
      <formula>LEN(TRIM(K8))=0</formula>
    </cfRule>
  </conditionalFormatting>
  <conditionalFormatting sqref="I8:I12">
    <cfRule type="containsErrors" dxfId="133" priority="291">
      <formula>ISERROR(I8)</formula>
    </cfRule>
  </conditionalFormatting>
  <conditionalFormatting sqref="K8:K12">
    <cfRule type="cellIs" dxfId="132" priority="293" operator="between">
      <formula>60</formula>
      <formula>90</formula>
    </cfRule>
    <cfRule type="cellIs" dxfId="131" priority="294" operator="between">
      <formula>31</formula>
      <formula>59</formula>
    </cfRule>
    <cfRule type="cellIs" dxfId="130" priority="295" operator="between">
      <formula>1</formula>
      <formula>30</formula>
    </cfRule>
  </conditionalFormatting>
  <conditionalFormatting sqref="K13:K17">
    <cfRule type="cellIs" dxfId="129" priority="288" operator="between">
      <formula>60</formula>
      <formula>90</formula>
    </cfRule>
    <cfRule type="cellIs" dxfId="128" priority="289" operator="between">
      <formula>31</formula>
      <formula>59</formula>
    </cfRule>
    <cfRule type="cellIs" dxfId="127" priority="290" operator="between">
      <formula>1</formula>
      <formula>30</formula>
    </cfRule>
  </conditionalFormatting>
  <conditionalFormatting sqref="K13:K17">
    <cfRule type="containsBlanks" dxfId="126" priority="287">
      <formula>LEN(TRIM(K13))=0</formula>
    </cfRule>
  </conditionalFormatting>
  <conditionalFormatting sqref="I13:I17">
    <cfRule type="containsErrors" dxfId="125" priority="286">
      <formula>ISERROR(I13)</formula>
    </cfRule>
  </conditionalFormatting>
  <conditionalFormatting sqref="K18:K22">
    <cfRule type="cellIs" dxfId="124" priority="283" operator="between">
      <formula>60</formula>
      <formula>90</formula>
    </cfRule>
    <cfRule type="cellIs" dxfId="123" priority="284" operator="between">
      <formula>31</formula>
      <formula>59</formula>
    </cfRule>
    <cfRule type="cellIs" dxfId="122" priority="285" operator="between">
      <formula>1</formula>
      <formula>30</formula>
    </cfRule>
  </conditionalFormatting>
  <conditionalFormatting sqref="K18:K22">
    <cfRule type="containsBlanks" dxfId="121" priority="282">
      <formula>LEN(TRIM(K18))=0</formula>
    </cfRule>
  </conditionalFormatting>
  <conditionalFormatting sqref="I18:I22">
    <cfRule type="containsErrors" dxfId="120" priority="281">
      <formula>ISERROR(I18)</formula>
    </cfRule>
  </conditionalFormatting>
  <conditionalFormatting sqref="K23:K27">
    <cfRule type="cellIs" dxfId="119" priority="278" operator="between">
      <formula>60</formula>
      <formula>90</formula>
    </cfRule>
    <cfRule type="cellIs" dxfId="118" priority="279" operator="between">
      <formula>31</formula>
      <formula>59</formula>
    </cfRule>
    <cfRule type="cellIs" dxfId="117" priority="280" operator="between">
      <formula>1</formula>
      <formula>30</formula>
    </cfRule>
  </conditionalFormatting>
  <conditionalFormatting sqref="K23:K27">
    <cfRule type="containsBlanks" dxfId="116" priority="277">
      <formula>LEN(TRIM(K23))=0</formula>
    </cfRule>
  </conditionalFormatting>
  <conditionalFormatting sqref="I23:I27">
    <cfRule type="containsErrors" dxfId="115" priority="276">
      <formula>ISERROR(I23)</formula>
    </cfRule>
  </conditionalFormatting>
  <conditionalFormatting sqref="K28:K32">
    <cfRule type="cellIs" dxfId="114" priority="273" operator="between">
      <formula>60</formula>
      <formula>90</formula>
    </cfRule>
    <cfRule type="cellIs" dxfId="113" priority="274" operator="between">
      <formula>31</formula>
      <formula>59</formula>
    </cfRule>
    <cfRule type="cellIs" dxfId="112" priority="275" operator="between">
      <formula>1</formula>
      <formula>30</formula>
    </cfRule>
  </conditionalFormatting>
  <conditionalFormatting sqref="K28:K32">
    <cfRule type="containsBlanks" dxfId="111" priority="272">
      <formula>LEN(TRIM(K28))=0</formula>
    </cfRule>
  </conditionalFormatting>
  <conditionalFormatting sqref="I28:I32">
    <cfRule type="containsErrors" dxfId="110" priority="271">
      <formula>ISERROR(I28)</formula>
    </cfRule>
  </conditionalFormatting>
  <conditionalFormatting sqref="K33:K37">
    <cfRule type="cellIs" dxfId="109" priority="268" operator="between">
      <formula>60</formula>
      <formula>90</formula>
    </cfRule>
    <cfRule type="cellIs" dxfId="108" priority="269" operator="between">
      <formula>31</formula>
      <formula>59</formula>
    </cfRule>
    <cfRule type="cellIs" dxfId="107" priority="270" operator="between">
      <formula>1</formula>
      <formula>30</formula>
    </cfRule>
  </conditionalFormatting>
  <conditionalFormatting sqref="K33:K37">
    <cfRule type="containsBlanks" dxfId="106" priority="267">
      <formula>LEN(TRIM(K33))=0</formula>
    </cfRule>
  </conditionalFormatting>
  <conditionalFormatting sqref="I33:I37">
    <cfRule type="containsErrors" dxfId="105" priority="266">
      <formula>ISERROR(I33)</formula>
    </cfRule>
  </conditionalFormatting>
  <conditionalFormatting sqref="K38:K42">
    <cfRule type="cellIs" dxfId="104" priority="263" operator="between">
      <formula>60</formula>
      <formula>90</formula>
    </cfRule>
    <cfRule type="cellIs" dxfId="103" priority="264" operator="between">
      <formula>31</formula>
      <formula>59</formula>
    </cfRule>
    <cfRule type="cellIs" dxfId="102" priority="265" operator="between">
      <formula>1</formula>
      <formula>30</formula>
    </cfRule>
  </conditionalFormatting>
  <conditionalFormatting sqref="K38:K42">
    <cfRule type="containsBlanks" dxfId="101" priority="262">
      <formula>LEN(TRIM(K38))=0</formula>
    </cfRule>
  </conditionalFormatting>
  <conditionalFormatting sqref="I38:I42">
    <cfRule type="containsErrors" dxfId="100" priority="261">
      <formula>ISERROR(I38)</formula>
    </cfRule>
  </conditionalFormatting>
  <conditionalFormatting sqref="K43:K47">
    <cfRule type="cellIs" dxfId="99" priority="258" operator="between">
      <formula>60</formula>
      <formula>90</formula>
    </cfRule>
    <cfRule type="cellIs" dxfId="98" priority="259" operator="between">
      <formula>31</formula>
      <formula>59</formula>
    </cfRule>
    <cfRule type="cellIs" dxfId="97" priority="260" operator="between">
      <formula>1</formula>
      <formula>30</formula>
    </cfRule>
  </conditionalFormatting>
  <conditionalFormatting sqref="K43:K47">
    <cfRule type="containsBlanks" dxfId="96" priority="257">
      <formula>LEN(TRIM(K43))=0</formula>
    </cfRule>
  </conditionalFormatting>
  <conditionalFormatting sqref="I43:I47">
    <cfRule type="containsErrors" dxfId="95" priority="256">
      <formula>ISERROR(I43)</formula>
    </cfRule>
  </conditionalFormatting>
  <conditionalFormatting sqref="K48:K52">
    <cfRule type="cellIs" dxfId="94" priority="253" operator="between">
      <formula>60</formula>
      <formula>90</formula>
    </cfRule>
    <cfRule type="cellIs" dxfId="93" priority="254" operator="between">
      <formula>31</formula>
      <formula>59</formula>
    </cfRule>
    <cfRule type="cellIs" dxfId="92" priority="255" operator="between">
      <formula>1</formula>
      <formula>30</formula>
    </cfRule>
  </conditionalFormatting>
  <conditionalFormatting sqref="K48:K52">
    <cfRule type="containsBlanks" dxfId="91" priority="252">
      <formula>LEN(TRIM(K48))=0</formula>
    </cfRule>
  </conditionalFormatting>
  <conditionalFormatting sqref="I48:I52">
    <cfRule type="containsErrors" dxfId="90" priority="251">
      <formula>ISERROR(I48)</formula>
    </cfRule>
  </conditionalFormatting>
  <conditionalFormatting sqref="K53:K57">
    <cfRule type="cellIs" dxfId="89" priority="248" operator="between">
      <formula>60</formula>
      <formula>90</formula>
    </cfRule>
    <cfRule type="cellIs" dxfId="88" priority="249" operator="between">
      <formula>31</formula>
      <formula>59</formula>
    </cfRule>
    <cfRule type="cellIs" dxfId="87" priority="250" operator="between">
      <formula>1</formula>
      <formula>30</formula>
    </cfRule>
  </conditionalFormatting>
  <conditionalFormatting sqref="K53:K57">
    <cfRule type="containsBlanks" dxfId="86" priority="247">
      <formula>LEN(TRIM(K53))=0</formula>
    </cfRule>
  </conditionalFormatting>
  <conditionalFormatting sqref="I53:I57">
    <cfRule type="containsErrors" dxfId="85" priority="246">
      <formula>ISERROR(I53)</formula>
    </cfRule>
  </conditionalFormatting>
  <conditionalFormatting sqref="K58:K62">
    <cfRule type="cellIs" dxfId="84" priority="243" operator="between">
      <formula>60</formula>
      <formula>90</formula>
    </cfRule>
    <cfRule type="cellIs" dxfId="83" priority="244" operator="between">
      <formula>31</formula>
      <formula>59</formula>
    </cfRule>
    <cfRule type="cellIs" dxfId="82" priority="245" operator="between">
      <formula>1</formula>
      <formula>30</formula>
    </cfRule>
  </conditionalFormatting>
  <conditionalFormatting sqref="K58:K62">
    <cfRule type="containsBlanks" dxfId="81" priority="242">
      <formula>LEN(TRIM(K58))=0</formula>
    </cfRule>
  </conditionalFormatting>
  <conditionalFormatting sqref="I58:I62">
    <cfRule type="containsErrors" dxfId="80" priority="241">
      <formula>ISERROR(I58)</formula>
    </cfRule>
  </conditionalFormatting>
  <conditionalFormatting sqref="K63:K67">
    <cfRule type="cellIs" dxfId="79" priority="238" operator="between">
      <formula>60</formula>
      <formula>90</formula>
    </cfRule>
    <cfRule type="cellIs" dxfId="78" priority="239" operator="between">
      <formula>31</formula>
      <formula>59</formula>
    </cfRule>
    <cfRule type="cellIs" dxfId="77" priority="240" operator="between">
      <formula>1</formula>
      <formula>30</formula>
    </cfRule>
  </conditionalFormatting>
  <conditionalFormatting sqref="K63:K67">
    <cfRule type="containsBlanks" dxfId="76" priority="237">
      <formula>LEN(TRIM(K63))=0</formula>
    </cfRule>
  </conditionalFormatting>
  <conditionalFormatting sqref="I63:I67">
    <cfRule type="containsErrors" dxfId="75" priority="236">
      <formula>ISERROR(I63)</formula>
    </cfRule>
  </conditionalFormatting>
  <conditionalFormatting sqref="K68:K72">
    <cfRule type="cellIs" dxfId="74" priority="233" operator="between">
      <formula>60</formula>
      <formula>90</formula>
    </cfRule>
    <cfRule type="cellIs" dxfId="73" priority="234" operator="between">
      <formula>31</formula>
      <formula>59</formula>
    </cfRule>
    <cfRule type="cellIs" dxfId="72" priority="235" operator="between">
      <formula>1</formula>
      <formula>30</formula>
    </cfRule>
  </conditionalFormatting>
  <conditionalFormatting sqref="K68:K72">
    <cfRule type="containsBlanks" dxfId="71" priority="232">
      <formula>LEN(TRIM(K68))=0</formula>
    </cfRule>
  </conditionalFormatting>
  <conditionalFormatting sqref="I68:I72">
    <cfRule type="containsErrors" dxfId="70" priority="231">
      <formula>ISERROR(I68)</formula>
    </cfRule>
  </conditionalFormatting>
  <conditionalFormatting sqref="K73:K77">
    <cfRule type="cellIs" dxfId="69" priority="228" operator="between">
      <formula>60</formula>
      <formula>90</formula>
    </cfRule>
    <cfRule type="cellIs" dxfId="68" priority="229" operator="between">
      <formula>31</formula>
      <formula>59</formula>
    </cfRule>
    <cfRule type="cellIs" dxfId="67" priority="230" operator="between">
      <formula>1</formula>
      <formula>30</formula>
    </cfRule>
  </conditionalFormatting>
  <conditionalFormatting sqref="K73:K77">
    <cfRule type="containsBlanks" dxfId="66" priority="227">
      <formula>LEN(TRIM(K73))=0</formula>
    </cfRule>
  </conditionalFormatting>
  <conditionalFormatting sqref="I73:I77">
    <cfRule type="containsErrors" dxfId="65" priority="226">
      <formula>ISERROR(I73)</formula>
    </cfRule>
  </conditionalFormatting>
  <conditionalFormatting sqref="K78:K82">
    <cfRule type="cellIs" dxfId="64" priority="223" operator="between">
      <formula>60</formula>
      <formula>90</formula>
    </cfRule>
    <cfRule type="cellIs" dxfId="63" priority="224" operator="between">
      <formula>31</formula>
      <formula>59</formula>
    </cfRule>
    <cfRule type="cellIs" dxfId="62" priority="225" operator="between">
      <formula>1</formula>
      <formula>30</formula>
    </cfRule>
  </conditionalFormatting>
  <conditionalFormatting sqref="K78:K82">
    <cfRule type="containsBlanks" dxfId="61" priority="222">
      <formula>LEN(TRIM(K78))=0</formula>
    </cfRule>
  </conditionalFormatting>
  <conditionalFormatting sqref="I78:I82">
    <cfRule type="containsErrors" dxfId="60" priority="221">
      <formula>ISERROR(I78)</formula>
    </cfRule>
  </conditionalFormatting>
  <conditionalFormatting sqref="K83:K87">
    <cfRule type="cellIs" dxfId="59" priority="218" operator="between">
      <formula>60</formula>
      <formula>90</formula>
    </cfRule>
    <cfRule type="cellIs" dxfId="58" priority="219" operator="between">
      <formula>31</formula>
      <formula>59</formula>
    </cfRule>
    <cfRule type="cellIs" dxfId="57" priority="220" operator="between">
      <formula>1</formula>
      <formula>30</formula>
    </cfRule>
  </conditionalFormatting>
  <conditionalFormatting sqref="K83:K87">
    <cfRule type="containsBlanks" dxfId="56" priority="217">
      <formula>LEN(TRIM(K83))=0</formula>
    </cfRule>
  </conditionalFormatting>
  <conditionalFormatting sqref="I83:I87">
    <cfRule type="containsErrors" dxfId="55" priority="216">
      <formula>ISERROR(I83)</formula>
    </cfRule>
  </conditionalFormatting>
  <conditionalFormatting sqref="K88:K92">
    <cfRule type="cellIs" dxfId="54" priority="213" operator="between">
      <formula>60</formula>
      <formula>90</formula>
    </cfRule>
    <cfRule type="cellIs" dxfId="53" priority="214" operator="between">
      <formula>31</formula>
      <formula>59</formula>
    </cfRule>
    <cfRule type="cellIs" dxfId="52" priority="215" operator="between">
      <formula>1</formula>
      <formula>30</formula>
    </cfRule>
  </conditionalFormatting>
  <conditionalFormatting sqref="K88:K92">
    <cfRule type="containsBlanks" dxfId="51" priority="212">
      <formula>LEN(TRIM(K88))=0</formula>
    </cfRule>
  </conditionalFormatting>
  <conditionalFormatting sqref="I88:I92">
    <cfRule type="containsErrors" dxfId="50" priority="211">
      <formula>ISERROR(I88)</formula>
    </cfRule>
  </conditionalFormatting>
  <conditionalFormatting sqref="K93:K97">
    <cfRule type="cellIs" dxfId="49" priority="208" operator="between">
      <formula>60</formula>
      <formula>90</formula>
    </cfRule>
    <cfRule type="cellIs" dxfId="48" priority="209" operator="between">
      <formula>31</formula>
      <formula>59</formula>
    </cfRule>
    <cfRule type="cellIs" dxfId="47" priority="210" operator="between">
      <formula>1</formula>
      <formula>30</formula>
    </cfRule>
  </conditionalFormatting>
  <conditionalFormatting sqref="K93:K97">
    <cfRule type="containsBlanks" dxfId="46" priority="207">
      <formula>LEN(TRIM(K93))=0</formula>
    </cfRule>
  </conditionalFormatting>
  <conditionalFormatting sqref="I93:I97">
    <cfRule type="containsErrors" dxfId="45" priority="206">
      <formula>ISERROR(I93)</formula>
    </cfRule>
  </conditionalFormatting>
  <conditionalFormatting sqref="K98:K102">
    <cfRule type="cellIs" dxfId="44" priority="203" operator="between">
      <formula>60</formula>
      <formula>90</formula>
    </cfRule>
    <cfRule type="cellIs" dxfId="43" priority="204" operator="between">
      <formula>31</formula>
      <formula>59</formula>
    </cfRule>
    <cfRule type="cellIs" dxfId="42" priority="205" operator="between">
      <formula>1</formula>
      <formula>30</formula>
    </cfRule>
  </conditionalFormatting>
  <conditionalFormatting sqref="K98:K102">
    <cfRule type="containsBlanks" dxfId="41" priority="202">
      <formula>LEN(TRIM(K98))=0</formula>
    </cfRule>
  </conditionalFormatting>
  <conditionalFormatting sqref="I98:I102">
    <cfRule type="containsErrors" dxfId="40" priority="201">
      <formula>ISERROR(I98)</formula>
    </cfRule>
  </conditionalFormatting>
  <conditionalFormatting sqref="K103:K107">
    <cfRule type="cellIs" dxfId="39" priority="198" operator="between">
      <formula>60</formula>
      <formula>90</formula>
    </cfRule>
    <cfRule type="cellIs" dxfId="38" priority="199" operator="between">
      <formula>31</formula>
      <formula>59</formula>
    </cfRule>
    <cfRule type="cellIs" dxfId="37" priority="200" operator="between">
      <formula>1</formula>
      <formula>30</formula>
    </cfRule>
  </conditionalFormatting>
  <conditionalFormatting sqref="K103:K107">
    <cfRule type="containsBlanks" dxfId="36" priority="197">
      <formula>LEN(TRIM(K103))=0</formula>
    </cfRule>
  </conditionalFormatting>
  <conditionalFormatting sqref="I103:I107">
    <cfRule type="containsErrors" dxfId="35" priority="196">
      <formula>ISERROR(I103)</formula>
    </cfRule>
  </conditionalFormatting>
  <conditionalFormatting sqref="K108:K112">
    <cfRule type="cellIs" dxfId="34" priority="193" operator="between">
      <formula>60</formula>
      <formula>90</formula>
    </cfRule>
    <cfRule type="cellIs" dxfId="33" priority="194" operator="between">
      <formula>31</formula>
      <formula>59</formula>
    </cfRule>
    <cfRule type="cellIs" dxfId="32" priority="195" operator="between">
      <formula>1</formula>
      <formula>30</formula>
    </cfRule>
  </conditionalFormatting>
  <conditionalFormatting sqref="K108:K112">
    <cfRule type="containsBlanks" dxfId="31" priority="192">
      <formula>LEN(TRIM(K108))=0</formula>
    </cfRule>
  </conditionalFormatting>
  <conditionalFormatting sqref="I108:I112">
    <cfRule type="containsErrors" dxfId="30" priority="191">
      <formula>ISERROR(I108)</formula>
    </cfRule>
  </conditionalFormatting>
  <conditionalFormatting sqref="K113:K117">
    <cfRule type="cellIs" dxfId="29" priority="188" operator="between">
      <formula>60</formula>
      <formula>90</formula>
    </cfRule>
    <cfRule type="cellIs" dxfId="28" priority="189" operator="between">
      <formula>31</formula>
      <formula>59</formula>
    </cfRule>
    <cfRule type="cellIs" dxfId="27" priority="190" operator="between">
      <formula>1</formula>
      <formula>30</formula>
    </cfRule>
  </conditionalFormatting>
  <conditionalFormatting sqref="K113:K117">
    <cfRule type="containsBlanks" dxfId="26" priority="187">
      <formula>LEN(TRIM(K113))=0</formula>
    </cfRule>
  </conditionalFormatting>
  <conditionalFormatting sqref="I113:I117">
    <cfRule type="containsErrors" dxfId="25" priority="186">
      <formula>ISERROR(I113)</formula>
    </cfRule>
  </conditionalFormatting>
  <conditionalFormatting sqref="K118:K122">
    <cfRule type="cellIs" dxfId="24" priority="183" operator="between">
      <formula>60</formula>
      <formula>90</formula>
    </cfRule>
    <cfRule type="cellIs" dxfId="23" priority="184" operator="between">
      <formula>31</formula>
      <formula>59</formula>
    </cfRule>
    <cfRule type="cellIs" dxfId="22" priority="185" operator="between">
      <formula>1</formula>
      <formula>30</formula>
    </cfRule>
  </conditionalFormatting>
  <conditionalFormatting sqref="K118:K122">
    <cfRule type="containsBlanks" dxfId="21" priority="182">
      <formula>LEN(TRIM(K118))=0</formula>
    </cfRule>
  </conditionalFormatting>
  <conditionalFormatting sqref="I118:I122">
    <cfRule type="containsErrors" dxfId="20" priority="181">
      <formula>ISERROR(I118)</formula>
    </cfRule>
  </conditionalFormatting>
  <conditionalFormatting sqref="K123:K127">
    <cfRule type="cellIs" dxfId="19" priority="178" operator="between">
      <formula>60</formula>
      <formula>90</formula>
    </cfRule>
    <cfRule type="cellIs" dxfId="18" priority="179" operator="between">
      <formula>31</formula>
      <formula>59</formula>
    </cfRule>
    <cfRule type="cellIs" dxfId="17" priority="180" operator="between">
      <formula>1</formula>
      <formula>30</formula>
    </cfRule>
  </conditionalFormatting>
  <conditionalFormatting sqref="K123:K127">
    <cfRule type="containsBlanks" dxfId="16" priority="177">
      <formula>LEN(TRIM(K123))=0</formula>
    </cfRule>
  </conditionalFormatting>
  <conditionalFormatting sqref="I123:I127">
    <cfRule type="containsErrors" dxfId="15" priority="176">
      <formula>ISERROR(I123)</formula>
    </cfRule>
  </conditionalFormatting>
  <conditionalFormatting sqref="K128:K132">
    <cfRule type="cellIs" dxfId="14" priority="173" operator="between">
      <formula>60</formula>
      <formula>90</formula>
    </cfRule>
    <cfRule type="cellIs" dxfId="13" priority="174" operator="between">
      <formula>31</formula>
      <formula>59</formula>
    </cfRule>
    <cfRule type="cellIs" dxfId="12" priority="175" operator="between">
      <formula>1</formula>
      <formula>30</formula>
    </cfRule>
  </conditionalFormatting>
  <conditionalFormatting sqref="K128:K132">
    <cfRule type="containsBlanks" dxfId="11" priority="172">
      <formula>LEN(TRIM(K128))=0</formula>
    </cfRule>
  </conditionalFormatting>
  <conditionalFormatting sqref="I128:I132">
    <cfRule type="containsErrors" dxfId="10" priority="171">
      <formula>ISERROR(I128)</formula>
    </cfRule>
  </conditionalFormatting>
  <conditionalFormatting sqref="K133:K137">
    <cfRule type="cellIs" dxfId="9" priority="168" operator="between">
      <formula>60</formula>
      <formula>90</formula>
    </cfRule>
    <cfRule type="cellIs" dxfId="8" priority="169" operator="between">
      <formula>31</formula>
      <formula>59</formula>
    </cfRule>
    <cfRule type="cellIs" dxfId="7" priority="170" operator="between">
      <formula>1</formula>
      <formula>30</formula>
    </cfRule>
  </conditionalFormatting>
  <conditionalFormatting sqref="K133:K137">
    <cfRule type="containsBlanks" dxfId="6" priority="167">
      <formula>LEN(TRIM(K133))=0</formula>
    </cfRule>
  </conditionalFormatting>
  <conditionalFormatting sqref="I133:I137">
    <cfRule type="containsErrors" dxfId="5" priority="166">
      <formula>ISERROR(I133)</formula>
    </cfRule>
  </conditionalFormatting>
  <conditionalFormatting sqref="K138:K142">
    <cfRule type="cellIs" dxfId="4" priority="163" operator="between">
      <formula>60</formula>
      <formula>90</formula>
    </cfRule>
    <cfRule type="cellIs" dxfId="3" priority="164" operator="between">
      <formula>31</formula>
      <formula>59</formula>
    </cfRule>
    <cfRule type="cellIs" dxfId="2" priority="165" operator="between">
      <formula>1</formula>
      <formula>30</formula>
    </cfRule>
  </conditionalFormatting>
  <conditionalFormatting sqref="K138:K142">
    <cfRule type="containsBlanks" dxfId="1" priority="162">
      <formula>LEN(TRIM(K138))=0</formula>
    </cfRule>
  </conditionalFormatting>
  <conditionalFormatting sqref="I138:I142">
    <cfRule type="containsErrors" dxfId="0" priority="161">
      <formula>ISERROR(I138)</formula>
    </cfRule>
  </conditionalFormatting>
  <pageMargins left="0.70866141732283472" right="0.31496062992125984" top="0.82677165354330717" bottom="0.31496062992125984" header="0.31496062992125984" footer="0.15748031496062992"/>
  <pageSetup paperSize="9" scale="53" orientation="portrait" r:id="rId1"/>
  <headerFooter>
    <oddFooter>Sayfa &amp;P</oddFooter>
  </headerFooter>
  <rowBreaks count="2" manualBreakCount="2">
    <brk id="52" max="7" man="1"/>
    <brk id="10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7</vt:i4>
      </vt:variant>
    </vt:vector>
  </HeadingPairs>
  <TitlesOfParts>
    <vt:vector size="10" baseType="lpstr">
      <vt:lpstr>veri</vt:lpstr>
      <vt:lpstr>OCAK</vt:lpstr>
      <vt:lpstr>ŞUBAT</vt:lpstr>
      <vt:lpstr>OCAK!Ekim</vt:lpstr>
      <vt:lpstr>ŞUBAT!Ekim</vt:lpstr>
      <vt:lpstr>OCAK!Yazdırma_Alanı</vt:lpstr>
      <vt:lpstr>ŞUBAT!Yazdırma_Alanı</vt:lpstr>
      <vt:lpstr>veri!Yazdırma_Alanı</vt:lpstr>
      <vt:lpstr>OCAK!Yazdırma_Başlıkları</vt:lpstr>
      <vt:lpstr>ŞUBAT!Yazdırma_Başlıkları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2017-01-26T05:21:05Z</dcterms:modified>
</cp:coreProperties>
</file>